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arti\Downloads\"/>
    </mc:Choice>
  </mc:AlternateContent>
  <xr:revisionPtr revIDLastSave="0" documentId="13_ncr:1_{026D176A-F963-4F00-85C7-F2090D4E905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õistlus" sheetId="1" r:id="rId1"/>
    <sheet name="loo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9" i="1"/>
  <c r="B10" i="1"/>
  <c r="B13" i="1"/>
  <c r="B16" i="1" s="1"/>
  <c r="B19" i="1" s="1"/>
  <c r="G7" i="1" l="1"/>
  <c r="H7" i="1"/>
  <c r="G8" i="1"/>
  <c r="H8" i="1"/>
  <c r="G19" i="1"/>
  <c r="H19" i="1"/>
  <c r="G4" i="1"/>
  <c r="H4" i="1"/>
  <c r="G18" i="1"/>
  <c r="H18" i="1"/>
  <c r="G10" i="1"/>
  <c r="H10" i="1"/>
  <c r="G15" i="1"/>
  <c r="H15" i="1"/>
  <c r="G6" i="1"/>
  <c r="H6" i="1"/>
  <c r="G13" i="1"/>
  <c r="H13" i="1"/>
  <c r="G12" i="1"/>
  <c r="H12" i="1"/>
  <c r="G17" i="1"/>
  <c r="H17" i="1"/>
  <c r="G9" i="1"/>
  <c r="H9" i="1"/>
  <c r="G11" i="1"/>
  <c r="H11" i="1"/>
  <c r="G21" i="1"/>
  <c r="H21" i="1"/>
  <c r="G20" i="1"/>
  <c r="H20" i="1"/>
  <c r="G16" i="1"/>
  <c r="H16" i="1"/>
  <c r="G5" i="1"/>
  <c r="H5" i="1"/>
  <c r="H14" i="1"/>
  <c r="G14" i="1"/>
  <c r="G29" i="1" l="1"/>
  <c r="G28" i="1"/>
  <c r="G27" i="1"/>
  <c r="G22" i="1" l="1"/>
  <c r="G23" i="1"/>
  <c r="G24" i="1"/>
</calcChain>
</file>

<file path=xl/sharedStrings.xml><?xml version="1.0" encoding="utf-8"?>
<sst xmlns="http://schemas.openxmlformats.org/spreadsheetml/2006/main" count="96" uniqueCount="39">
  <si>
    <t>Koht</t>
  </si>
  <si>
    <t>Nimi</t>
  </si>
  <si>
    <t>Summa</t>
  </si>
  <si>
    <t>sum</t>
  </si>
  <si>
    <t>Sarjad:</t>
  </si>
  <si>
    <t>Rada</t>
  </si>
  <si>
    <t>bon</t>
  </si>
  <si>
    <t>Keskmine (puhas)</t>
  </si>
  <si>
    <t>(No-Tap 9 Bowling / 9 = X)</t>
  </si>
  <si>
    <t>Martin Ruuto</t>
  </si>
  <si>
    <t>Tõnis Reinula</t>
  </si>
  <si>
    <t>Kristiina Rozenthal</t>
  </si>
  <si>
    <t>August Rozenthal</t>
  </si>
  <si>
    <t>Ergo Tambik</t>
  </si>
  <si>
    <t>Jaanus Malm</t>
  </si>
  <si>
    <t>Aleksandr Mistsenko</t>
  </si>
  <si>
    <t>Leho Matsi</t>
  </si>
  <si>
    <t>Anastassia Gorškova</t>
  </si>
  <si>
    <t>RAKVERE ÖÖTURNIIR  Vol 11 / 27.11.2020</t>
  </si>
  <si>
    <t>Tatjana Krutikova</t>
  </si>
  <si>
    <t>Sergei Karpenko</t>
  </si>
  <si>
    <t>Jevgeni Tihhonov</t>
  </si>
  <si>
    <t>Raino Pobbol</t>
  </si>
  <si>
    <t>Hainar Vendt</t>
  </si>
  <si>
    <t>Tarmo Kast</t>
  </si>
  <si>
    <t>Anu Õun</t>
  </si>
  <si>
    <t>Peeter Käsper</t>
  </si>
  <si>
    <t>Harri Jõesaar</t>
  </si>
  <si>
    <t>RKV</t>
  </si>
  <si>
    <t>BCN</t>
  </si>
  <si>
    <t>RBC</t>
  </si>
  <si>
    <t>Spordiklubi Rakvere Bowling</t>
  </si>
  <si>
    <t>Bowling Club Narva</t>
  </si>
  <si>
    <t>Rapla Bowling Club</t>
  </si>
  <si>
    <t>Harri Jõessar</t>
  </si>
  <si>
    <t>Team</t>
  </si>
  <si>
    <t>I KOHT</t>
  </si>
  <si>
    <t>II KOHT</t>
  </si>
  <si>
    <t>III 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</si>
</sst>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b/>
      <sz val="20"/>
      <color theme="1"/>
      <name val="Verdana"/>
      <family val="2"/>
      <charset val="186"/>
    </font>
    <font>
      <b/>
      <sz val="20"/>
      <name val="Verdana"/>
      <family val="2"/>
      <charset val="186"/>
    </font>
    <font>
      <sz val="11"/>
      <color theme="1"/>
      <name val="Verdana"/>
      <family val="2"/>
      <charset val="186"/>
    </font>
    <font>
      <b/>
      <sz val="11"/>
      <color theme="1"/>
      <name val="Verdana"/>
      <family val="2"/>
      <charset val="186"/>
    </font>
    <font>
      <b/>
      <sz val="14"/>
      <color theme="1"/>
      <name val="Verdana"/>
      <family val="2"/>
      <charset val="186"/>
    </font>
    <font>
      <b/>
      <sz val="16"/>
      <color theme="1"/>
      <name val="Verdana"/>
      <family val="2"/>
      <charset val="186"/>
    </font>
    <font>
      <b/>
      <sz val="13"/>
      <color theme="1"/>
      <name val="Verdana"/>
      <family val="2"/>
      <charset val="186"/>
    </font>
    <font>
      <b/>
      <sz val="11"/>
      <name val="Verdana"/>
      <family val="2"/>
      <charset val="186"/>
    </font>
    <font>
      <b/>
      <sz val="18"/>
      <color theme="1"/>
      <name val="Verdana"/>
      <family val="2"/>
      <charset val="186"/>
    </font>
    <font>
      <b/>
      <sz val="4"/>
      <name val="Verdana"/>
      <family val="2"/>
      <charset val="186"/>
    </font>
    <font>
      <sz val="12"/>
      <name val="Verdana"/>
      <family val="2"/>
    </font>
    <font>
      <sz val="12"/>
      <color rgb="FFFFC000"/>
      <name val="Verdana"/>
      <family val="2"/>
    </font>
    <font>
      <sz val="8"/>
      <name val="Calibri"/>
      <family val="2"/>
      <charset val="186"/>
      <scheme val="minor"/>
    </font>
    <font>
      <b/>
      <sz val="16"/>
      <color theme="1"/>
      <name val="Verdana"/>
      <family val="2"/>
    </font>
    <font>
      <sz val="16"/>
      <color theme="1"/>
      <name val="Verdana"/>
      <family val="2"/>
    </font>
    <font>
      <b/>
      <sz val="18"/>
      <color theme="1"/>
      <name val="Verdana"/>
      <family val="2"/>
    </font>
    <font>
      <sz val="18"/>
      <color theme="1"/>
      <name val="Verdana"/>
      <family val="2"/>
    </font>
    <font>
      <b/>
      <sz val="18"/>
      <name val="Verdana"/>
      <family val="2"/>
    </font>
    <font>
      <b/>
      <i/>
      <sz val="16"/>
      <name val="Verdana"/>
      <family val="2"/>
    </font>
    <font>
      <sz val="16"/>
      <name val="Verdana"/>
      <family val="2"/>
    </font>
    <font>
      <sz val="16"/>
      <color rgb="FFFFC000"/>
      <name val="Verdana"/>
      <family val="2"/>
    </font>
    <font>
      <i/>
      <sz val="11"/>
      <name val="Verdana"/>
      <family val="2"/>
    </font>
    <font>
      <sz val="11"/>
      <color theme="1"/>
      <name val="Verdana"/>
      <family val="2"/>
    </font>
    <font>
      <b/>
      <sz val="18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5" fillId="2" borderId="1" xfId="0" applyFont="1" applyFill="1" applyBorder="1"/>
    <xf numFmtId="0" fontId="3" fillId="2" borderId="0" xfId="0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0" xfId="0" applyFont="1" applyFill="1" applyBorder="1" applyAlignment="1"/>
    <xf numFmtId="0" fontId="11" fillId="2" borderId="1" xfId="0" applyFont="1" applyFill="1" applyBorder="1"/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1" fontId="10" fillId="2" borderId="0" xfId="0" applyNumberFormat="1" applyFont="1" applyFill="1"/>
    <xf numFmtId="0" fontId="9" fillId="2" borderId="0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4" fillId="0" borderId="1" xfId="0" applyFont="1" applyFill="1" applyBorder="1"/>
    <xf numFmtId="1" fontId="14" fillId="2" borderId="1" xfId="0" applyNumberFormat="1" applyFont="1" applyFill="1" applyBorder="1"/>
    <xf numFmtId="2" fontId="19" fillId="2" borderId="1" xfId="0" applyNumberFormat="1" applyFont="1" applyFill="1" applyBorder="1"/>
    <xf numFmtId="0" fontId="20" fillId="2" borderId="1" xfId="0" applyFont="1" applyFill="1" applyBorder="1"/>
    <xf numFmtId="0" fontId="21" fillId="2" borderId="1" xfId="0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16" fillId="2" borderId="4" xfId="0" applyNumberFormat="1" applyFont="1" applyFill="1" applyBorder="1"/>
    <xf numFmtId="1" fontId="16" fillId="2" borderId="5" xfId="0" applyNumberFormat="1" applyFont="1" applyFill="1" applyBorder="1"/>
    <xf numFmtId="1" fontId="16" fillId="2" borderId="6" xfId="0" applyNumberFormat="1" applyFont="1" applyFill="1" applyBorder="1"/>
    <xf numFmtId="1" fontId="22" fillId="2" borderId="0" xfId="0" applyNumberFormat="1" applyFont="1" applyFill="1"/>
    <xf numFmtId="0" fontId="15" fillId="0" borderId="2" xfId="0" applyFont="1" applyFill="1" applyBorder="1"/>
    <xf numFmtId="0" fontId="23" fillId="2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horizontal="center"/>
    </xf>
  </cellXfs>
  <cellStyles count="1">
    <cellStyle name="Normal" xfId="0" builtinId="0"/>
  </cellStyles>
  <dxfs count="38"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9"/>
  <sheetViews>
    <sheetView tabSelected="1" zoomScale="80" zoomScaleNormal="80" workbookViewId="0">
      <pane xSplit="8" ySplit="3" topLeftCell="I4" activePane="bottomRight" state="frozen"/>
      <selection pane="topRight" activeCell="G1" sqref="G1"/>
      <selection pane="bottomLeft" activeCell="A4" sqref="A4"/>
      <selection pane="bottomRight" activeCell="C3" sqref="C3"/>
    </sheetView>
  </sheetViews>
  <sheetFormatPr defaultColWidth="9.109375" defaultRowHeight="13.8" x14ac:dyDescent="0.25"/>
  <cols>
    <col min="1" max="1" width="1.33203125" style="7" customWidth="1"/>
    <col min="2" max="2" width="8" style="7" customWidth="1"/>
    <col min="3" max="3" width="4.6640625" style="7" customWidth="1"/>
    <col min="4" max="4" width="7.33203125" style="12" customWidth="1"/>
    <col min="5" max="5" width="35.77734375" style="7" customWidth="1"/>
    <col min="6" max="6" width="8.77734375" style="7" customWidth="1"/>
    <col min="7" max="7" width="14.21875" style="7" bestFit="1" customWidth="1"/>
    <col min="8" max="8" width="16.5546875" style="13" customWidth="1"/>
    <col min="9" max="9" width="7" style="13" customWidth="1"/>
    <col min="10" max="10" width="5.6640625" style="14" customWidth="1"/>
    <col min="11" max="11" width="7.44140625" style="13" customWidth="1"/>
    <col min="12" max="12" width="5.6640625" style="14" customWidth="1"/>
    <col min="13" max="13" width="7.5546875" style="13" customWidth="1"/>
    <col min="14" max="14" width="5.6640625" style="14" customWidth="1"/>
    <col min="15" max="15" width="7.77734375" style="13" bestFit="1" customWidth="1"/>
    <col min="16" max="16" width="5.6640625" style="14" customWidth="1"/>
    <col min="17" max="17" width="7.77734375" style="13" bestFit="1" customWidth="1"/>
    <col min="18" max="18" width="5.6640625" style="14" customWidth="1"/>
    <col min="19" max="19" width="7.77734375" style="13" bestFit="1" customWidth="1"/>
    <col min="20" max="20" width="5.6640625" style="14" customWidth="1"/>
    <col min="21" max="21" width="7.77734375" style="13" bestFit="1" customWidth="1"/>
    <col min="22" max="22" width="5.6640625" style="14" customWidth="1"/>
    <col min="23" max="23" width="7.77734375" style="13" bestFit="1" customWidth="1"/>
    <col min="24" max="24" width="5.6640625" style="14" customWidth="1"/>
    <col min="25" max="25" width="7" style="13" customWidth="1"/>
    <col min="26" max="26" width="5.6640625" style="14" customWidth="1"/>
    <col min="27" max="27" width="7.77734375" style="13" bestFit="1" customWidth="1"/>
    <col min="28" max="28" width="5.6640625" style="14" customWidth="1"/>
    <col min="29" max="29" width="7" style="13" customWidth="1"/>
    <col min="30" max="30" width="5.6640625" style="14" customWidth="1"/>
    <col min="31" max="31" width="7" style="13" customWidth="1"/>
    <col min="32" max="32" width="7" style="14" customWidth="1"/>
    <col min="33" max="16384" width="9.109375" style="7"/>
  </cols>
  <sheetData>
    <row r="1" spans="2:32" ht="33.6" customHeight="1" x14ac:dyDescent="0.4">
      <c r="B1" s="22" t="s">
        <v>18</v>
      </c>
      <c r="C1" s="15"/>
      <c r="D1" s="2"/>
      <c r="E1" s="1"/>
      <c r="F1" s="1"/>
      <c r="G1" s="1"/>
      <c r="H1" s="3"/>
      <c r="I1" s="4" t="s">
        <v>4</v>
      </c>
      <c r="J1" s="5"/>
      <c r="K1" s="6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5"/>
      <c r="AA1" s="6"/>
      <c r="AB1" s="5"/>
      <c r="AC1" s="6"/>
      <c r="AD1" s="5"/>
      <c r="AE1" s="6"/>
      <c r="AF1" s="5"/>
    </row>
    <row r="2" spans="2:32" ht="14.25" customHeight="1" x14ac:dyDescent="0.25">
      <c r="B2" s="8" t="s">
        <v>8</v>
      </c>
      <c r="C2" s="8"/>
      <c r="D2" s="10"/>
      <c r="E2" s="9"/>
      <c r="F2" s="9"/>
      <c r="G2" s="9"/>
      <c r="H2" s="6"/>
      <c r="I2" s="40">
        <v>1</v>
      </c>
      <c r="J2" s="41"/>
      <c r="K2" s="40">
        <v>2</v>
      </c>
      <c r="L2" s="41"/>
      <c r="M2" s="40">
        <v>3</v>
      </c>
      <c r="N2" s="41"/>
      <c r="O2" s="40">
        <v>4</v>
      </c>
      <c r="P2" s="41"/>
      <c r="Q2" s="40">
        <v>5</v>
      </c>
      <c r="R2" s="41"/>
      <c r="S2" s="40">
        <v>6</v>
      </c>
      <c r="T2" s="41"/>
      <c r="U2" s="40">
        <v>7</v>
      </c>
      <c r="V2" s="41"/>
      <c r="W2" s="40">
        <v>8</v>
      </c>
      <c r="X2" s="41"/>
      <c r="Y2" s="40">
        <v>9</v>
      </c>
      <c r="Z2" s="41"/>
      <c r="AA2" s="40">
        <v>10</v>
      </c>
      <c r="AB2" s="41"/>
      <c r="AC2" s="40">
        <v>11</v>
      </c>
      <c r="AD2" s="41"/>
      <c r="AE2" s="40">
        <v>12</v>
      </c>
      <c r="AF2" s="41"/>
    </row>
    <row r="3" spans="2:32" ht="16.5" customHeight="1" x14ac:dyDescent="0.3">
      <c r="B3" s="11" t="s">
        <v>5</v>
      </c>
      <c r="C3" s="11"/>
      <c r="D3" s="30" t="s">
        <v>0</v>
      </c>
      <c r="E3" s="31" t="s">
        <v>1</v>
      </c>
      <c r="F3" s="32" t="s">
        <v>35</v>
      </c>
      <c r="G3" s="31" t="s">
        <v>2</v>
      </c>
      <c r="H3" s="31" t="s">
        <v>7</v>
      </c>
      <c r="I3" s="32" t="s">
        <v>3</v>
      </c>
      <c r="J3" s="32" t="s">
        <v>6</v>
      </c>
      <c r="K3" s="32" t="s">
        <v>3</v>
      </c>
      <c r="L3" s="32" t="s">
        <v>6</v>
      </c>
      <c r="M3" s="32" t="s">
        <v>3</v>
      </c>
      <c r="N3" s="32" t="s">
        <v>6</v>
      </c>
      <c r="O3" s="32" t="s">
        <v>3</v>
      </c>
      <c r="P3" s="32" t="s">
        <v>6</v>
      </c>
      <c r="Q3" s="32" t="s">
        <v>3</v>
      </c>
      <c r="R3" s="32" t="s">
        <v>6</v>
      </c>
      <c r="S3" s="32" t="s">
        <v>3</v>
      </c>
      <c r="T3" s="32" t="s">
        <v>6</v>
      </c>
      <c r="U3" s="32" t="s">
        <v>3</v>
      </c>
      <c r="V3" s="32" t="s">
        <v>6</v>
      </c>
      <c r="W3" s="32" t="s">
        <v>3</v>
      </c>
      <c r="X3" s="32" t="s">
        <v>6</v>
      </c>
      <c r="Y3" s="32" t="s">
        <v>3</v>
      </c>
      <c r="Z3" s="32" t="s">
        <v>6</v>
      </c>
      <c r="AA3" s="32" t="s">
        <v>3</v>
      </c>
      <c r="AB3" s="32" t="s">
        <v>6</v>
      </c>
      <c r="AC3" s="32" t="s">
        <v>3</v>
      </c>
      <c r="AD3" s="32" t="s">
        <v>6</v>
      </c>
      <c r="AE3" s="32" t="s">
        <v>3</v>
      </c>
      <c r="AF3" s="32" t="s">
        <v>6</v>
      </c>
    </row>
    <row r="4" spans="2:32" ht="19.8" x14ac:dyDescent="0.3">
      <c r="B4" s="42">
        <v>6</v>
      </c>
      <c r="C4" s="43">
        <v>1</v>
      </c>
      <c r="D4" s="30">
        <v>1</v>
      </c>
      <c r="E4" s="33" t="s">
        <v>20</v>
      </c>
      <c r="F4" s="48" t="s">
        <v>29</v>
      </c>
      <c r="G4" s="34">
        <f>SUM(I4:AF4)</f>
        <v>2835</v>
      </c>
      <c r="H4" s="35">
        <f>AVERAGE(I4,K4,M4,O4,Q4,S4,U4,W4,Y4,AA4,AC4,AE4)</f>
        <v>216.25</v>
      </c>
      <c r="I4" s="36">
        <v>210</v>
      </c>
      <c r="J4" s="37">
        <v>30</v>
      </c>
      <c r="K4" s="36">
        <v>229</v>
      </c>
      <c r="L4" s="38">
        <v>15</v>
      </c>
      <c r="M4" s="36">
        <v>264</v>
      </c>
      <c r="N4" s="37">
        <v>30</v>
      </c>
      <c r="O4" s="36">
        <v>214</v>
      </c>
      <c r="P4" s="37">
        <v>30</v>
      </c>
      <c r="Q4" s="36">
        <v>221</v>
      </c>
      <c r="R4" s="37">
        <v>15</v>
      </c>
      <c r="S4" s="36">
        <v>240</v>
      </c>
      <c r="T4" s="37">
        <v>30</v>
      </c>
      <c r="U4" s="36">
        <v>272</v>
      </c>
      <c r="V4" s="37">
        <v>30</v>
      </c>
      <c r="W4" s="36">
        <v>166</v>
      </c>
      <c r="X4" s="37">
        <v>0</v>
      </c>
      <c r="Y4" s="36">
        <v>209</v>
      </c>
      <c r="Z4" s="37">
        <v>30</v>
      </c>
      <c r="AA4" s="36">
        <v>198</v>
      </c>
      <c r="AB4" s="37">
        <v>0</v>
      </c>
      <c r="AC4" s="36">
        <v>173</v>
      </c>
      <c r="AD4" s="37">
        <v>0</v>
      </c>
      <c r="AE4" s="36">
        <v>199</v>
      </c>
      <c r="AF4" s="37">
        <v>30</v>
      </c>
    </row>
    <row r="5" spans="2:32" ht="19.8" x14ac:dyDescent="0.3">
      <c r="B5" s="42"/>
      <c r="C5" s="43">
        <v>2</v>
      </c>
      <c r="D5" s="30">
        <v>2</v>
      </c>
      <c r="E5" s="33" t="s">
        <v>9</v>
      </c>
      <c r="F5" s="48" t="s">
        <v>28</v>
      </c>
      <c r="G5" s="34">
        <f>SUM(I5:AF5)</f>
        <v>2823</v>
      </c>
      <c r="H5" s="35">
        <f>AVERAGE(I5,K5,M5,O5,Q5,S5,U5,W5,Y5,AA5,AC5,AE5)</f>
        <v>219</v>
      </c>
      <c r="I5" s="36">
        <v>204</v>
      </c>
      <c r="J5" s="37">
        <v>0</v>
      </c>
      <c r="K5" s="36">
        <v>175</v>
      </c>
      <c r="L5" s="37">
        <v>0</v>
      </c>
      <c r="M5" s="36">
        <v>300</v>
      </c>
      <c r="N5" s="38">
        <v>30</v>
      </c>
      <c r="O5" s="36">
        <v>222</v>
      </c>
      <c r="P5" s="37">
        <v>30</v>
      </c>
      <c r="Q5" s="36">
        <v>228</v>
      </c>
      <c r="R5" s="37">
        <v>30</v>
      </c>
      <c r="S5" s="36">
        <v>190</v>
      </c>
      <c r="T5" s="37">
        <v>0</v>
      </c>
      <c r="U5" s="36">
        <v>178</v>
      </c>
      <c r="V5" s="37">
        <v>0</v>
      </c>
      <c r="W5" s="36">
        <v>195</v>
      </c>
      <c r="X5" s="37">
        <v>0</v>
      </c>
      <c r="Y5" s="36">
        <v>235</v>
      </c>
      <c r="Z5" s="37">
        <v>30</v>
      </c>
      <c r="AA5" s="36">
        <v>277</v>
      </c>
      <c r="AB5" s="37">
        <v>30</v>
      </c>
      <c r="AC5" s="36">
        <v>229</v>
      </c>
      <c r="AD5" s="37">
        <v>30</v>
      </c>
      <c r="AE5" s="36">
        <v>195</v>
      </c>
      <c r="AF5" s="37">
        <v>15</v>
      </c>
    </row>
    <row r="6" spans="2:32" ht="19.8" x14ac:dyDescent="0.3">
      <c r="B6" s="42"/>
      <c r="C6" s="43">
        <v>3</v>
      </c>
      <c r="D6" s="30">
        <v>3</v>
      </c>
      <c r="E6" s="33" t="s">
        <v>21</v>
      </c>
      <c r="F6" s="48" t="s">
        <v>29</v>
      </c>
      <c r="G6" s="34">
        <f>SUM(I6:AF6)</f>
        <v>2759</v>
      </c>
      <c r="H6" s="35">
        <f>AVERAGE(I6,K6,M6,O6,Q6,S6,U6,W6,Y6,AA6,AC6,AE6)</f>
        <v>211.16666666666666</v>
      </c>
      <c r="I6" s="36">
        <v>196</v>
      </c>
      <c r="J6" s="37">
        <v>0</v>
      </c>
      <c r="K6" s="36">
        <v>226</v>
      </c>
      <c r="L6" s="37">
        <v>30</v>
      </c>
      <c r="M6" s="36">
        <v>199</v>
      </c>
      <c r="N6" s="37">
        <v>15</v>
      </c>
      <c r="O6" s="36">
        <v>277</v>
      </c>
      <c r="P6" s="37">
        <v>30</v>
      </c>
      <c r="Q6" s="36">
        <v>173</v>
      </c>
      <c r="R6" s="37">
        <v>0</v>
      </c>
      <c r="S6" s="36">
        <v>198</v>
      </c>
      <c r="T6" s="37">
        <v>30</v>
      </c>
      <c r="U6" s="36">
        <v>232</v>
      </c>
      <c r="V6" s="37">
        <v>15</v>
      </c>
      <c r="W6" s="36">
        <v>189</v>
      </c>
      <c r="X6" s="37">
        <v>30</v>
      </c>
      <c r="Y6" s="36">
        <v>216</v>
      </c>
      <c r="Z6" s="37">
        <v>30</v>
      </c>
      <c r="AA6" s="36">
        <v>232</v>
      </c>
      <c r="AB6" s="37">
        <v>30</v>
      </c>
      <c r="AC6" s="36">
        <v>202</v>
      </c>
      <c r="AD6" s="37">
        <v>15</v>
      </c>
      <c r="AE6" s="36">
        <v>194</v>
      </c>
      <c r="AF6" s="37">
        <v>0</v>
      </c>
    </row>
    <row r="7" spans="2:32" ht="19.8" x14ac:dyDescent="0.3">
      <c r="B7" s="42">
        <v>1</v>
      </c>
      <c r="C7" s="43">
        <v>1</v>
      </c>
      <c r="D7" s="30">
        <v>4</v>
      </c>
      <c r="E7" s="33" t="s">
        <v>22</v>
      </c>
      <c r="F7" s="48" t="s">
        <v>30</v>
      </c>
      <c r="G7" s="34">
        <f>SUM(I7:AF7)</f>
        <v>2757</v>
      </c>
      <c r="H7" s="35">
        <f>AVERAGE(I7,K7,M7,O7,Q7,S7,U7,W7,Y7,AA7,AC7,AE7)</f>
        <v>209.75</v>
      </c>
      <c r="I7" s="36">
        <v>197</v>
      </c>
      <c r="J7" s="37">
        <v>0</v>
      </c>
      <c r="K7" s="36">
        <v>198</v>
      </c>
      <c r="L7" s="37">
        <v>15</v>
      </c>
      <c r="M7" s="36">
        <v>207</v>
      </c>
      <c r="N7" s="37">
        <v>15</v>
      </c>
      <c r="O7" s="36">
        <v>178</v>
      </c>
      <c r="P7" s="37">
        <v>15</v>
      </c>
      <c r="Q7" s="36">
        <v>264</v>
      </c>
      <c r="R7" s="37">
        <v>30</v>
      </c>
      <c r="S7" s="36">
        <v>214</v>
      </c>
      <c r="T7" s="37">
        <v>15</v>
      </c>
      <c r="U7" s="36">
        <v>237</v>
      </c>
      <c r="V7" s="37">
        <v>30</v>
      </c>
      <c r="W7" s="36">
        <v>225</v>
      </c>
      <c r="X7" s="37">
        <v>30</v>
      </c>
      <c r="Y7" s="36">
        <v>199</v>
      </c>
      <c r="Z7" s="37">
        <v>15</v>
      </c>
      <c r="AA7" s="36">
        <v>200</v>
      </c>
      <c r="AB7" s="37">
        <v>15</v>
      </c>
      <c r="AC7" s="36">
        <v>200</v>
      </c>
      <c r="AD7" s="37">
        <v>30</v>
      </c>
      <c r="AE7" s="36">
        <v>198</v>
      </c>
      <c r="AF7" s="37">
        <v>30</v>
      </c>
    </row>
    <row r="8" spans="2:32" ht="19.8" x14ac:dyDescent="0.3">
      <c r="B8" s="42"/>
      <c r="C8" s="43">
        <v>2</v>
      </c>
      <c r="D8" s="30">
        <v>5</v>
      </c>
      <c r="E8" s="39" t="s">
        <v>12</v>
      </c>
      <c r="F8" s="48" t="s">
        <v>28</v>
      </c>
      <c r="G8" s="34">
        <f>SUM(I8:AF8)</f>
        <v>2718</v>
      </c>
      <c r="H8" s="35">
        <f>AVERAGE(I8,K8,M8,O8,Q8,S8,U8,W8,Y8,AA8,AC8,AE8)</f>
        <v>210.25</v>
      </c>
      <c r="I8" s="36">
        <v>210</v>
      </c>
      <c r="J8" s="37">
        <v>15</v>
      </c>
      <c r="K8" s="36">
        <v>152</v>
      </c>
      <c r="L8" s="37">
        <v>0</v>
      </c>
      <c r="M8" s="36">
        <v>189</v>
      </c>
      <c r="N8" s="38">
        <v>15</v>
      </c>
      <c r="O8" s="36">
        <v>210</v>
      </c>
      <c r="P8" s="37">
        <v>30</v>
      </c>
      <c r="Q8" s="36">
        <v>229</v>
      </c>
      <c r="R8" s="37">
        <v>0</v>
      </c>
      <c r="S8" s="36">
        <v>203</v>
      </c>
      <c r="T8" s="37">
        <v>15</v>
      </c>
      <c r="U8" s="36">
        <v>245</v>
      </c>
      <c r="V8" s="37">
        <v>30</v>
      </c>
      <c r="W8" s="36">
        <v>254</v>
      </c>
      <c r="X8" s="37">
        <v>30</v>
      </c>
      <c r="Y8" s="36">
        <v>214</v>
      </c>
      <c r="Z8" s="37">
        <v>15</v>
      </c>
      <c r="AA8" s="36">
        <v>187</v>
      </c>
      <c r="AB8" s="37">
        <v>0</v>
      </c>
      <c r="AC8" s="36">
        <v>239</v>
      </c>
      <c r="AD8" s="37">
        <v>30</v>
      </c>
      <c r="AE8" s="36">
        <v>191</v>
      </c>
      <c r="AF8" s="37">
        <v>15</v>
      </c>
    </row>
    <row r="9" spans="2:32" ht="19.8" x14ac:dyDescent="0.3">
      <c r="B9" s="42"/>
      <c r="C9" s="43">
        <v>3</v>
      </c>
      <c r="D9" s="30">
        <v>6</v>
      </c>
      <c r="E9" s="33" t="s">
        <v>11</v>
      </c>
      <c r="F9" s="48" t="s">
        <v>28</v>
      </c>
      <c r="G9" s="34">
        <f>SUM(I9:AF9)</f>
        <v>2686</v>
      </c>
      <c r="H9" s="35">
        <f>AVERAGE(I9,K9,M9,O9,Q9,S9,U9,W9,Y9,AA9,AC9,AE9)</f>
        <v>197.58333333333334</v>
      </c>
      <c r="I9" s="36">
        <v>186</v>
      </c>
      <c r="J9" s="37">
        <v>25</v>
      </c>
      <c r="K9" s="36">
        <v>233</v>
      </c>
      <c r="L9" s="37">
        <v>40</v>
      </c>
      <c r="M9" s="36">
        <v>184</v>
      </c>
      <c r="N9" s="37">
        <v>10</v>
      </c>
      <c r="O9" s="36">
        <v>174</v>
      </c>
      <c r="P9" s="37">
        <v>25</v>
      </c>
      <c r="Q9" s="36">
        <v>231</v>
      </c>
      <c r="R9" s="37">
        <v>25</v>
      </c>
      <c r="S9" s="36">
        <v>135</v>
      </c>
      <c r="T9" s="37">
        <v>10</v>
      </c>
      <c r="U9" s="36">
        <v>187</v>
      </c>
      <c r="V9" s="37">
        <v>25</v>
      </c>
      <c r="W9" s="36">
        <v>218</v>
      </c>
      <c r="X9" s="37">
        <v>40</v>
      </c>
      <c r="Y9" s="36">
        <v>220</v>
      </c>
      <c r="Z9" s="37">
        <v>40</v>
      </c>
      <c r="AA9" s="36">
        <v>222</v>
      </c>
      <c r="AB9" s="37">
        <v>40</v>
      </c>
      <c r="AC9" s="36">
        <v>196</v>
      </c>
      <c r="AD9" s="37">
        <v>25</v>
      </c>
      <c r="AE9" s="36">
        <v>185</v>
      </c>
      <c r="AF9" s="37">
        <v>10</v>
      </c>
    </row>
    <row r="10" spans="2:32" ht="19.8" x14ac:dyDescent="0.3">
      <c r="B10" s="42">
        <f t="shared" ref="B10" si="0">B7+1</f>
        <v>2</v>
      </c>
      <c r="C10" s="43">
        <v>1</v>
      </c>
      <c r="D10" s="30">
        <v>7</v>
      </c>
      <c r="E10" s="33" t="s">
        <v>34</v>
      </c>
      <c r="F10" s="48" t="s">
        <v>30</v>
      </c>
      <c r="G10" s="34">
        <f>SUM(I10:AF10)</f>
        <v>2655</v>
      </c>
      <c r="H10" s="35">
        <f>AVERAGE(I10,K10,M10,O10,Q10,S10,U10,W10,Y10,AA10,AC10,AE10)</f>
        <v>206.25</v>
      </c>
      <c r="I10" s="36">
        <v>243</v>
      </c>
      <c r="J10" s="37">
        <v>30</v>
      </c>
      <c r="K10" s="36">
        <v>197</v>
      </c>
      <c r="L10" s="38">
        <v>15</v>
      </c>
      <c r="M10" s="36">
        <v>227</v>
      </c>
      <c r="N10" s="37">
        <v>30</v>
      </c>
      <c r="O10" s="36">
        <v>150</v>
      </c>
      <c r="P10" s="37">
        <v>15</v>
      </c>
      <c r="Q10" s="36">
        <v>190</v>
      </c>
      <c r="R10" s="37">
        <v>15</v>
      </c>
      <c r="S10" s="36">
        <v>276</v>
      </c>
      <c r="T10" s="37">
        <v>30</v>
      </c>
      <c r="U10" s="36">
        <v>264</v>
      </c>
      <c r="V10" s="37">
        <v>15</v>
      </c>
      <c r="W10" s="36">
        <v>168</v>
      </c>
      <c r="X10" s="37">
        <v>15</v>
      </c>
      <c r="Y10" s="36">
        <v>185</v>
      </c>
      <c r="Z10" s="37">
        <v>0</v>
      </c>
      <c r="AA10" s="36">
        <v>205</v>
      </c>
      <c r="AB10" s="37">
        <v>15</v>
      </c>
      <c r="AC10" s="36">
        <v>174</v>
      </c>
      <c r="AD10" s="37">
        <v>0</v>
      </c>
      <c r="AE10" s="36">
        <v>196</v>
      </c>
      <c r="AF10" s="37">
        <v>0</v>
      </c>
    </row>
    <row r="11" spans="2:32" ht="19.8" x14ac:dyDescent="0.3">
      <c r="B11" s="42"/>
      <c r="C11" s="43">
        <v>2</v>
      </c>
      <c r="D11" s="30">
        <v>8</v>
      </c>
      <c r="E11" s="33" t="s">
        <v>15</v>
      </c>
      <c r="F11" s="48" t="s">
        <v>29</v>
      </c>
      <c r="G11" s="34">
        <f>SUM(I11:AF11)</f>
        <v>2648</v>
      </c>
      <c r="H11" s="35">
        <f>AVERAGE(I11,K11,M11,O11,Q11,S11,U11,W11,Y11,AA11,AC11,AE11)</f>
        <v>199.41666666666666</v>
      </c>
      <c r="I11" s="36">
        <v>198</v>
      </c>
      <c r="J11" s="37">
        <v>30</v>
      </c>
      <c r="K11" s="36">
        <v>188</v>
      </c>
      <c r="L11" s="37">
        <v>15</v>
      </c>
      <c r="M11" s="36">
        <v>209</v>
      </c>
      <c r="N11" s="37">
        <v>30</v>
      </c>
      <c r="O11" s="36">
        <v>181</v>
      </c>
      <c r="P11" s="37">
        <v>30</v>
      </c>
      <c r="Q11" s="36">
        <v>229</v>
      </c>
      <c r="R11" s="37">
        <v>30</v>
      </c>
      <c r="S11" s="36">
        <v>177</v>
      </c>
      <c r="T11" s="37">
        <v>15</v>
      </c>
      <c r="U11" s="36">
        <v>208</v>
      </c>
      <c r="V11" s="37">
        <v>30</v>
      </c>
      <c r="W11" s="36">
        <v>225</v>
      </c>
      <c r="X11" s="37">
        <v>15</v>
      </c>
      <c r="Y11" s="36">
        <v>148</v>
      </c>
      <c r="Z11" s="37">
        <v>0</v>
      </c>
      <c r="AA11" s="36">
        <v>193</v>
      </c>
      <c r="AB11" s="37">
        <v>30</v>
      </c>
      <c r="AC11" s="36">
        <v>231</v>
      </c>
      <c r="AD11" s="37">
        <v>15</v>
      </c>
      <c r="AE11" s="36">
        <v>206</v>
      </c>
      <c r="AF11" s="37">
        <v>15</v>
      </c>
    </row>
    <row r="12" spans="2:32" ht="19.8" x14ac:dyDescent="0.3">
      <c r="B12" s="42"/>
      <c r="C12" s="43">
        <v>3</v>
      </c>
      <c r="D12" s="30">
        <v>9</v>
      </c>
      <c r="E12" s="33" t="s">
        <v>16</v>
      </c>
      <c r="F12" s="48" t="s">
        <v>29</v>
      </c>
      <c r="G12" s="34">
        <f>SUM(I12:AF12)</f>
        <v>2641</v>
      </c>
      <c r="H12" s="35">
        <f>AVERAGE(I12,K12,M12,O12,Q12,S12,U12,W12,Y12,AA12,AC12,AE12)</f>
        <v>203.83333333333334</v>
      </c>
      <c r="I12" s="36">
        <v>179</v>
      </c>
      <c r="J12" s="37">
        <v>0</v>
      </c>
      <c r="K12" s="36">
        <v>172</v>
      </c>
      <c r="L12" s="37">
        <v>15</v>
      </c>
      <c r="M12" s="36">
        <v>210</v>
      </c>
      <c r="N12" s="38">
        <v>30</v>
      </c>
      <c r="O12" s="36">
        <v>254</v>
      </c>
      <c r="P12" s="37">
        <v>30</v>
      </c>
      <c r="Q12" s="36">
        <v>216</v>
      </c>
      <c r="R12" s="37">
        <v>15</v>
      </c>
      <c r="S12" s="36">
        <v>201</v>
      </c>
      <c r="T12" s="37">
        <v>0</v>
      </c>
      <c r="U12" s="36">
        <v>203</v>
      </c>
      <c r="V12" s="37">
        <v>15</v>
      </c>
      <c r="W12" s="36">
        <v>165</v>
      </c>
      <c r="X12" s="37">
        <v>0</v>
      </c>
      <c r="Y12" s="36">
        <v>178</v>
      </c>
      <c r="Z12" s="37">
        <v>0</v>
      </c>
      <c r="AA12" s="36">
        <v>199</v>
      </c>
      <c r="AB12" s="37">
        <v>30</v>
      </c>
      <c r="AC12" s="36">
        <v>243</v>
      </c>
      <c r="AD12" s="37">
        <v>30</v>
      </c>
      <c r="AE12" s="36">
        <v>226</v>
      </c>
      <c r="AF12" s="37">
        <v>30</v>
      </c>
    </row>
    <row r="13" spans="2:32" ht="19.8" x14ac:dyDescent="0.3">
      <c r="B13" s="42">
        <f t="shared" ref="B13" si="1">B10+1</f>
        <v>3</v>
      </c>
      <c r="C13" s="43">
        <v>1</v>
      </c>
      <c r="D13" s="30">
        <v>10</v>
      </c>
      <c r="E13" s="33" t="s">
        <v>19</v>
      </c>
      <c r="F13" s="48" t="s">
        <v>29</v>
      </c>
      <c r="G13" s="34">
        <f>SUM(I13:AF13)</f>
        <v>2546</v>
      </c>
      <c r="H13" s="35">
        <f>AVERAGE(I13,K13,M13,O13,Q13,S13,U13,W13,Y13,AA13,AC13,AE13)</f>
        <v>189.66666666666666</v>
      </c>
      <c r="I13" s="36">
        <v>188</v>
      </c>
      <c r="J13" s="37">
        <v>25</v>
      </c>
      <c r="K13" s="36">
        <v>230</v>
      </c>
      <c r="L13" s="37">
        <v>25</v>
      </c>
      <c r="M13" s="36">
        <v>199</v>
      </c>
      <c r="N13" s="37">
        <v>25</v>
      </c>
      <c r="O13" s="36">
        <v>149</v>
      </c>
      <c r="P13" s="37">
        <v>10</v>
      </c>
      <c r="Q13" s="36">
        <v>184</v>
      </c>
      <c r="R13" s="37">
        <v>10</v>
      </c>
      <c r="S13" s="36">
        <v>159</v>
      </c>
      <c r="T13" s="37">
        <v>10</v>
      </c>
      <c r="U13" s="36">
        <v>197</v>
      </c>
      <c r="V13" s="37">
        <v>10</v>
      </c>
      <c r="W13" s="36">
        <v>203</v>
      </c>
      <c r="X13" s="37">
        <v>25</v>
      </c>
      <c r="Y13" s="36">
        <v>180</v>
      </c>
      <c r="Z13" s="37">
        <v>25</v>
      </c>
      <c r="AA13" s="36">
        <v>187</v>
      </c>
      <c r="AB13" s="37">
        <v>25</v>
      </c>
      <c r="AC13" s="36">
        <v>231</v>
      </c>
      <c r="AD13" s="37">
        <v>40</v>
      </c>
      <c r="AE13" s="36">
        <v>169</v>
      </c>
      <c r="AF13" s="37">
        <v>40</v>
      </c>
    </row>
    <row r="14" spans="2:32" ht="19.8" x14ac:dyDescent="0.3">
      <c r="B14" s="42"/>
      <c r="C14" s="43">
        <v>2</v>
      </c>
      <c r="D14" s="30">
        <v>11</v>
      </c>
      <c r="E14" s="33" t="s">
        <v>13</v>
      </c>
      <c r="F14" s="48" t="s">
        <v>28</v>
      </c>
      <c r="G14" s="34">
        <f>SUM(I14:AF14)</f>
        <v>2513</v>
      </c>
      <c r="H14" s="35">
        <f>AVERAGE(I14,K14,M14,O14,Q14,S14,U14,W14,Y14,AA14,AC14,AE14)</f>
        <v>195.66666666666666</v>
      </c>
      <c r="I14" s="36">
        <v>232</v>
      </c>
      <c r="J14" s="37">
        <v>30</v>
      </c>
      <c r="K14" s="36">
        <v>194</v>
      </c>
      <c r="L14" s="37">
        <v>0</v>
      </c>
      <c r="M14" s="36">
        <v>180</v>
      </c>
      <c r="N14" s="37">
        <v>0</v>
      </c>
      <c r="O14" s="36">
        <v>168</v>
      </c>
      <c r="P14" s="37">
        <v>0</v>
      </c>
      <c r="Q14" s="36">
        <v>248</v>
      </c>
      <c r="R14" s="37">
        <v>30</v>
      </c>
      <c r="S14" s="36">
        <v>189</v>
      </c>
      <c r="T14" s="37">
        <v>15</v>
      </c>
      <c r="U14" s="36">
        <v>241</v>
      </c>
      <c r="V14" s="37">
        <v>30</v>
      </c>
      <c r="W14" s="36">
        <v>175</v>
      </c>
      <c r="X14" s="37">
        <v>0</v>
      </c>
      <c r="Y14" s="36">
        <v>154</v>
      </c>
      <c r="Z14" s="37">
        <v>0</v>
      </c>
      <c r="AA14" s="36">
        <v>167</v>
      </c>
      <c r="AB14" s="37">
        <v>15</v>
      </c>
      <c r="AC14" s="36">
        <v>169</v>
      </c>
      <c r="AD14" s="37">
        <v>15</v>
      </c>
      <c r="AE14" s="36">
        <v>231</v>
      </c>
      <c r="AF14" s="37">
        <v>30</v>
      </c>
    </row>
    <row r="15" spans="2:32" ht="19.8" x14ac:dyDescent="0.3">
      <c r="B15" s="42"/>
      <c r="C15" s="43">
        <v>3</v>
      </c>
      <c r="D15" s="30">
        <v>12</v>
      </c>
      <c r="E15" s="33" t="s">
        <v>10</v>
      </c>
      <c r="F15" s="48" t="s">
        <v>28</v>
      </c>
      <c r="G15" s="34">
        <f>SUM(I15:AF15)</f>
        <v>2491</v>
      </c>
      <c r="H15" s="35">
        <f>AVERAGE(I15,K15,M15,O15,Q15,S15,U15,W15,Y15,AA15,AC15,AE15)</f>
        <v>193.83333333333334</v>
      </c>
      <c r="I15" s="36">
        <v>220</v>
      </c>
      <c r="J15" s="37">
        <v>15</v>
      </c>
      <c r="K15" s="36">
        <v>253</v>
      </c>
      <c r="L15" s="37">
        <v>30</v>
      </c>
      <c r="M15" s="36">
        <v>172</v>
      </c>
      <c r="N15" s="37">
        <v>15</v>
      </c>
      <c r="O15" s="36">
        <v>176</v>
      </c>
      <c r="P15" s="37">
        <v>15</v>
      </c>
      <c r="Q15" s="36">
        <v>249</v>
      </c>
      <c r="R15" s="37">
        <v>30</v>
      </c>
      <c r="S15" s="36">
        <v>203</v>
      </c>
      <c r="T15" s="37">
        <v>15</v>
      </c>
      <c r="U15" s="36">
        <v>206</v>
      </c>
      <c r="V15" s="37">
        <v>0</v>
      </c>
      <c r="W15" s="36">
        <v>217</v>
      </c>
      <c r="X15" s="37">
        <v>15</v>
      </c>
      <c r="Y15" s="36">
        <v>158</v>
      </c>
      <c r="Z15" s="37">
        <v>0</v>
      </c>
      <c r="AA15" s="36">
        <v>159</v>
      </c>
      <c r="AB15" s="37">
        <v>15</v>
      </c>
      <c r="AC15" s="36">
        <v>178</v>
      </c>
      <c r="AD15" s="37">
        <v>0</v>
      </c>
      <c r="AE15" s="36">
        <v>135</v>
      </c>
      <c r="AF15" s="37">
        <v>15</v>
      </c>
    </row>
    <row r="16" spans="2:32" ht="19.8" x14ac:dyDescent="0.3">
      <c r="B16" s="42">
        <f t="shared" ref="B16" si="2">B13+1</f>
        <v>4</v>
      </c>
      <c r="C16" s="43">
        <v>1</v>
      </c>
      <c r="D16" s="30">
        <v>13</v>
      </c>
      <c r="E16" s="33" t="s">
        <v>24</v>
      </c>
      <c r="F16" s="48" t="s">
        <v>30</v>
      </c>
      <c r="G16" s="34">
        <f>SUM(I16:AF16)</f>
        <v>2404</v>
      </c>
      <c r="H16" s="35">
        <f>AVERAGE(I16,K16,M16,O16,Q16,S16,U16,W16,Y16,AA16,AC16,AE16)</f>
        <v>187.83333333333334</v>
      </c>
      <c r="I16" s="36">
        <v>245</v>
      </c>
      <c r="J16" s="37">
        <v>30</v>
      </c>
      <c r="K16" s="36">
        <v>174</v>
      </c>
      <c r="L16" s="37">
        <v>0</v>
      </c>
      <c r="M16" s="36">
        <v>140</v>
      </c>
      <c r="N16" s="37">
        <v>0</v>
      </c>
      <c r="O16" s="36">
        <v>203</v>
      </c>
      <c r="P16" s="37">
        <v>15</v>
      </c>
      <c r="Q16" s="36">
        <v>239</v>
      </c>
      <c r="R16" s="37">
        <v>15</v>
      </c>
      <c r="S16" s="36">
        <v>154</v>
      </c>
      <c r="T16" s="37">
        <v>0</v>
      </c>
      <c r="U16" s="36">
        <v>200</v>
      </c>
      <c r="V16" s="37">
        <v>15</v>
      </c>
      <c r="W16" s="36">
        <v>137</v>
      </c>
      <c r="X16" s="37">
        <v>0</v>
      </c>
      <c r="Y16" s="36">
        <v>184</v>
      </c>
      <c r="Z16" s="37">
        <v>30</v>
      </c>
      <c r="AA16" s="36">
        <v>202</v>
      </c>
      <c r="AB16" s="37">
        <v>15</v>
      </c>
      <c r="AC16" s="36">
        <v>166</v>
      </c>
      <c r="AD16" s="37">
        <v>15</v>
      </c>
      <c r="AE16" s="36">
        <v>210</v>
      </c>
      <c r="AF16" s="37">
        <v>15</v>
      </c>
    </row>
    <row r="17" spans="2:32" ht="19.8" x14ac:dyDescent="0.3">
      <c r="B17" s="42"/>
      <c r="C17" s="43">
        <v>2</v>
      </c>
      <c r="D17" s="30">
        <v>14</v>
      </c>
      <c r="E17" s="33" t="s">
        <v>14</v>
      </c>
      <c r="F17" s="48" t="s">
        <v>28</v>
      </c>
      <c r="G17" s="34">
        <f>SUM(I17:AF17)</f>
        <v>2357</v>
      </c>
      <c r="H17" s="35">
        <f>AVERAGE(I17,K17,M17,O17,Q17,S17,U17,W17,Y17,AA17,AC17,AE17)</f>
        <v>185.16666666666666</v>
      </c>
      <c r="I17" s="36">
        <v>239</v>
      </c>
      <c r="J17" s="37">
        <v>30</v>
      </c>
      <c r="K17" s="36">
        <v>258</v>
      </c>
      <c r="L17" s="37">
        <v>30</v>
      </c>
      <c r="M17" s="36">
        <v>163</v>
      </c>
      <c r="N17" s="37">
        <v>0</v>
      </c>
      <c r="O17" s="36">
        <v>172</v>
      </c>
      <c r="P17" s="37">
        <v>0</v>
      </c>
      <c r="Q17" s="36">
        <v>205</v>
      </c>
      <c r="R17" s="37">
        <v>0</v>
      </c>
      <c r="S17" s="36">
        <v>215</v>
      </c>
      <c r="T17" s="37">
        <v>30</v>
      </c>
      <c r="U17" s="36">
        <v>168</v>
      </c>
      <c r="V17" s="37">
        <v>0</v>
      </c>
      <c r="W17" s="36">
        <v>239</v>
      </c>
      <c r="X17" s="37">
        <v>30</v>
      </c>
      <c r="Y17" s="36">
        <v>188</v>
      </c>
      <c r="Z17" s="37">
        <v>15</v>
      </c>
      <c r="AA17" s="36">
        <v>134</v>
      </c>
      <c r="AB17" s="37">
        <v>0</v>
      </c>
      <c r="AC17" s="36">
        <v>148</v>
      </c>
      <c r="AD17" s="37">
        <v>0</v>
      </c>
      <c r="AE17" s="36">
        <v>93</v>
      </c>
      <c r="AF17" s="37">
        <v>0</v>
      </c>
    </row>
    <row r="18" spans="2:32" ht="19.8" x14ac:dyDescent="0.3">
      <c r="B18" s="42"/>
      <c r="C18" s="43">
        <v>3</v>
      </c>
      <c r="D18" s="30">
        <v>15</v>
      </c>
      <c r="E18" s="33" t="s">
        <v>23</v>
      </c>
      <c r="F18" s="48" t="s">
        <v>30</v>
      </c>
      <c r="G18" s="34">
        <f>SUM(I18:AF18)</f>
        <v>2329</v>
      </c>
      <c r="H18" s="35">
        <f>AVERAGE(I18,K18,M18,O18,Q18,S18,U18,W18,Y18,AA18,AC18,AE18)</f>
        <v>182.83333333333334</v>
      </c>
      <c r="I18" s="36">
        <v>208</v>
      </c>
      <c r="J18" s="37">
        <v>15</v>
      </c>
      <c r="K18" s="36">
        <v>213</v>
      </c>
      <c r="L18" s="37">
        <v>30</v>
      </c>
      <c r="M18" s="36">
        <v>276</v>
      </c>
      <c r="N18" s="37">
        <v>30</v>
      </c>
      <c r="O18" s="36">
        <v>132</v>
      </c>
      <c r="P18" s="37">
        <v>0</v>
      </c>
      <c r="Q18" s="36">
        <v>139</v>
      </c>
      <c r="R18" s="37">
        <v>0</v>
      </c>
      <c r="S18" s="36">
        <v>244</v>
      </c>
      <c r="T18" s="37">
        <v>30</v>
      </c>
      <c r="U18" s="36">
        <v>183</v>
      </c>
      <c r="V18" s="37">
        <v>0</v>
      </c>
      <c r="W18" s="36">
        <v>209</v>
      </c>
      <c r="X18" s="37">
        <v>15</v>
      </c>
      <c r="Y18" s="36">
        <v>161</v>
      </c>
      <c r="Z18" s="37">
        <v>15</v>
      </c>
      <c r="AA18" s="36">
        <v>162</v>
      </c>
      <c r="AB18" s="37">
        <v>0</v>
      </c>
      <c r="AC18" s="36">
        <v>140</v>
      </c>
      <c r="AD18" s="37">
        <v>0</v>
      </c>
      <c r="AE18" s="36">
        <v>127</v>
      </c>
      <c r="AF18" s="37">
        <v>0</v>
      </c>
    </row>
    <row r="19" spans="2:32" ht="19.8" x14ac:dyDescent="0.3">
      <c r="B19" s="42">
        <f t="shared" ref="B19" si="3">B16+1</f>
        <v>5</v>
      </c>
      <c r="C19" s="43">
        <v>1</v>
      </c>
      <c r="D19" s="30">
        <v>16</v>
      </c>
      <c r="E19" s="33" t="s">
        <v>17</v>
      </c>
      <c r="F19" s="48" t="s">
        <v>29</v>
      </c>
      <c r="G19" s="34">
        <f>SUM(I19:AF19)</f>
        <v>2271</v>
      </c>
      <c r="H19" s="35">
        <f>AVERAGE(I19,K19,M19,O19,Q19,S19,U19,W19,Y19,AA19,AC19,AE19)</f>
        <v>168</v>
      </c>
      <c r="I19" s="36">
        <v>151</v>
      </c>
      <c r="J19" s="37">
        <v>10</v>
      </c>
      <c r="K19" s="36">
        <v>191</v>
      </c>
      <c r="L19" s="38">
        <v>40</v>
      </c>
      <c r="M19" s="36">
        <v>181</v>
      </c>
      <c r="N19" s="37">
        <v>10</v>
      </c>
      <c r="O19" s="36">
        <v>168</v>
      </c>
      <c r="P19" s="37">
        <v>25</v>
      </c>
      <c r="Q19" s="36">
        <v>183</v>
      </c>
      <c r="R19" s="37">
        <v>25</v>
      </c>
      <c r="S19" s="36">
        <v>139</v>
      </c>
      <c r="T19" s="37">
        <v>10</v>
      </c>
      <c r="U19" s="36">
        <v>188</v>
      </c>
      <c r="V19" s="37">
        <v>40</v>
      </c>
      <c r="W19" s="36">
        <v>162</v>
      </c>
      <c r="X19" s="37">
        <v>25</v>
      </c>
      <c r="Y19" s="36">
        <v>221</v>
      </c>
      <c r="Z19" s="37">
        <v>40</v>
      </c>
      <c r="AA19" s="36">
        <v>143</v>
      </c>
      <c r="AB19" s="37">
        <v>10</v>
      </c>
      <c r="AC19" s="36">
        <v>144</v>
      </c>
      <c r="AD19" s="37">
        <v>10</v>
      </c>
      <c r="AE19" s="36">
        <v>145</v>
      </c>
      <c r="AF19" s="37">
        <v>10</v>
      </c>
    </row>
    <row r="20" spans="2:32" ht="19.8" x14ac:dyDescent="0.3">
      <c r="B20" s="42"/>
      <c r="C20" s="43">
        <v>2</v>
      </c>
      <c r="D20" s="30">
        <v>17</v>
      </c>
      <c r="E20" s="33" t="s">
        <v>26</v>
      </c>
      <c r="F20" s="48" t="s">
        <v>30</v>
      </c>
      <c r="G20" s="34">
        <f>SUM(I20:AF20)</f>
        <v>2253</v>
      </c>
      <c r="H20" s="35">
        <f>AVERAGE(I20,K20,M20,O20,Q20,S20,U20,W20,Y20,AA20,AC20,AE20)</f>
        <v>174</v>
      </c>
      <c r="I20" s="36">
        <v>206</v>
      </c>
      <c r="J20" s="37">
        <v>15</v>
      </c>
      <c r="K20" s="36">
        <v>198</v>
      </c>
      <c r="L20" s="37">
        <v>0</v>
      </c>
      <c r="M20" s="36">
        <v>162</v>
      </c>
      <c r="N20" s="37">
        <v>15</v>
      </c>
      <c r="O20" s="36">
        <v>188</v>
      </c>
      <c r="P20" s="37">
        <v>0</v>
      </c>
      <c r="Q20" s="36">
        <v>187</v>
      </c>
      <c r="R20" s="37">
        <v>30</v>
      </c>
      <c r="S20" s="36">
        <v>147</v>
      </c>
      <c r="T20" s="37">
        <v>15</v>
      </c>
      <c r="U20" s="36">
        <v>169</v>
      </c>
      <c r="V20" s="37">
        <v>15</v>
      </c>
      <c r="W20" s="36">
        <v>156</v>
      </c>
      <c r="X20" s="37">
        <v>0</v>
      </c>
      <c r="Y20" s="36">
        <v>151</v>
      </c>
      <c r="Z20" s="37">
        <v>15</v>
      </c>
      <c r="AA20" s="36">
        <v>203</v>
      </c>
      <c r="AB20" s="37">
        <v>30</v>
      </c>
      <c r="AC20" s="36">
        <v>165</v>
      </c>
      <c r="AD20" s="37">
        <v>15</v>
      </c>
      <c r="AE20" s="36">
        <v>156</v>
      </c>
      <c r="AF20" s="37">
        <v>15</v>
      </c>
    </row>
    <row r="21" spans="2:32" ht="19.8" x14ac:dyDescent="0.3">
      <c r="B21" s="42"/>
      <c r="C21" s="43">
        <v>3</v>
      </c>
      <c r="D21" s="30">
        <v>18</v>
      </c>
      <c r="E21" s="33" t="s">
        <v>25</v>
      </c>
      <c r="F21" s="48" t="s">
        <v>30</v>
      </c>
      <c r="G21" s="34">
        <f>SUM(I21:AF21)</f>
        <v>2173</v>
      </c>
      <c r="H21" s="35">
        <f>AVERAGE(I21,K21,M21,O21,Q21,S21,U21,W21,Y21,AA21,AC21,AE21)</f>
        <v>161.08333333333334</v>
      </c>
      <c r="I21" s="36">
        <v>170</v>
      </c>
      <c r="J21" s="37">
        <v>10</v>
      </c>
      <c r="K21" s="36">
        <v>139</v>
      </c>
      <c r="L21" s="37">
        <v>10</v>
      </c>
      <c r="M21" s="36">
        <v>165</v>
      </c>
      <c r="N21" s="37">
        <v>10</v>
      </c>
      <c r="O21" s="36">
        <v>166</v>
      </c>
      <c r="P21" s="37">
        <v>10</v>
      </c>
      <c r="Q21" s="36">
        <v>128</v>
      </c>
      <c r="R21" s="37">
        <v>10</v>
      </c>
      <c r="S21" s="36">
        <v>186</v>
      </c>
      <c r="T21" s="37">
        <v>40</v>
      </c>
      <c r="U21" s="36">
        <v>163</v>
      </c>
      <c r="V21" s="37">
        <v>10</v>
      </c>
      <c r="W21" s="36">
        <v>167</v>
      </c>
      <c r="X21" s="37">
        <v>40</v>
      </c>
      <c r="Y21" s="36">
        <v>122</v>
      </c>
      <c r="Z21" s="37">
        <v>10</v>
      </c>
      <c r="AA21" s="36">
        <v>176</v>
      </c>
      <c r="AB21" s="37">
        <v>10</v>
      </c>
      <c r="AC21" s="36">
        <v>177</v>
      </c>
      <c r="AD21" s="37">
        <v>40</v>
      </c>
      <c r="AE21" s="36">
        <v>174</v>
      </c>
      <c r="AF21" s="37">
        <v>40</v>
      </c>
    </row>
    <row r="22" spans="2:32" ht="19.8" hidden="1" x14ac:dyDescent="0.3">
      <c r="B22" s="23"/>
      <c r="C22" s="20">
        <v>1</v>
      </c>
      <c r="D22" s="7"/>
      <c r="F22" s="49"/>
      <c r="G22" s="19">
        <f t="shared" ref="G22:G24" si="4">SUM(I22:Z22)</f>
        <v>210</v>
      </c>
      <c r="H22" s="7"/>
      <c r="I22" s="36">
        <v>210</v>
      </c>
      <c r="J22" s="7"/>
      <c r="K22" s="7"/>
      <c r="L22" s="7"/>
      <c r="M22" s="7"/>
      <c r="N22" s="7"/>
      <c r="O22" s="7"/>
      <c r="P22" s="7"/>
      <c r="Q22" s="7"/>
      <c r="R22" s="7"/>
      <c r="S22" s="16"/>
      <c r="T22" s="18"/>
      <c r="U22" s="16"/>
      <c r="V22" s="17"/>
      <c r="W22" s="16"/>
      <c r="X22" s="17"/>
      <c r="Y22" s="16"/>
      <c r="Z22" s="18"/>
      <c r="AA22" s="16"/>
      <c r="AB22" s="17"/>
      <c r="AC22" s="16"/>
      <c r="AD22" s="17"/>
      <c r="AE22" s="16"/>
      <c r="AF22" s="18"/>
    </row>
    <row r="23" spans="2:32" ht="19.8" hidden="1" x14ac:dyDescent="0.3">
      <c r="B23" s="23"/>
      <c r="C23" s="20">
        <v>2</v>
      </c>
      <c r="D23" s="7"/>
      <c r="F23" s="49"/>
      <c r="G23" s="19">
        <f t="shared" si="4"/>
        <v>215</v>
      </c>
      <c r="H23" s="7"/>
      <c r="I23" s="36">
        <v>215</v>
      </c>
      <c r="J23" s="7"/>
      <c r="K23" s="7"/>
      <c r="L23" s="7"/>
      <c r="M23" s="7"/>
      <c r="N23" s="7"/>
      <c r="O23" s="7"/>
      <c r="P23" s="7"/>
      <c r="Q23" s="7"/>
      <c r="R23" s="7"/>
      <c r="S23" s="16"/>
      <c r="T23" s="17"/>
      <c r="U23" s="16"/>
      <c r="V23" s="17"/>
      <c r="W23" s="16"/>
      <c r="X23" s="17"/>
      <c r="Y23" s="16"/>
      <c r="Z23" s="17"/>
      <c r="AA23" s="16"/>
      <c r="AB23" s="17"/>
      <c r="AC23" s="16"/>
      <c r="AD23" s="17"/>
      <c r="AE23" s="16"/>
      <c r="AF23" s="17"/>
    </row>
    <row r="24" spans="2:32" ht="19.8" hidden="1" x14ac:dyDescent="0.3">
      <c r="B24" s="23"/>
      <c r="C24" s="20">
        <v>3</v>
      </c>
      <c r="D24" s="7"/>
      <c r="F24" s="49"/>
      <c r="G24" s="19">
        <f t="shared" si="4"/>
        <v>220</v>
      </c>
      <c r="H24" s="7"/>
      <c r="I24" s="36">
        <v>220</v>
      </c>
      <c r="J24" s="7"/>
      <c r="K24" s="7"/>
      <c r="L24" s="7"/>
      <c r="M24" s="7"/>
      <c r="N24" s="7"/>
      <c r="O24" s="7"/>
      <c r="P24" s="7"/>
      <c r="Q24" s="7"/>
      <c r="R24" s="7"/>
      <c r="S24" s="16"/>
      <c r="T24" s="17"/>
      <c r="U24" s="16"/>
      <c r="V24" s="17"/>
      <c r="W24" s="16"/>
      <c r="X24" s="17"/>
      <c r="Y24" s="16"/>
      <c r="Z24" s="17"/>
      <c r="AA24" s="16"/>
      <c r="AB24" s="17"/>
      <c r="AC24" s="16"/>
      <c r="AD24" s="17"/>
      <c r="AE24" s="16"/>
      <c r="AF24" s="17"/>
    </row>
    <row r="25" spans="2:32" ht="9" customHeight="1" x14ac:dyDescent="0.25">
      <c r="F25" s="49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</row>
    <row r="26" spans="2:32" x14ac:dyDescent="0.25">
      <c r="F26" s="49"/>
    </row>
    <row r="27" spans="2:32" s="24" customFormat="1" ht="22.8" thickBot="1" x14ac:dyDescent="0.4">
      <c r="B27" s="27" t="s">
        <v>32</v>
      </c>
      <c r="C27" s="28"/>
      <c r="D27" s="29"/>
      <c r="E27" s="28"/>
      <c r="F27" s="48" t="s">
        <v>29</v>
      </c>
      <c r="G27" s="45">
        <f>SUMIF(F4:F21, "BCN",G4:G21)</f>
        <v>15700</v>
      </c>
      <c r="H27" s="47"/>
      <c r="I27" s="50" t="s">
        <v>36</v>
      </c>
      <c r="J27" s="51"/>
      <c r="K27" s="50"/>
      <c r="L27" s="26"/>
      <c r="M27" s="25"/>
      <c r="N27" s="26"/>
      <c r="O27" s="25"/>
      <c r="P27" s="26"/>
      <c r="Q27" s="25"/>
      <c r="R27" s="26"/>
      <c r="S27" s="25"/>
      <c r="T27" s="26"/>
      <c r="U27" s="26"/>
      <c r="V27" s="26"/>
      <c r="W27" s="25"/>
      <c r="X27" s="26"/>
      <c r="Y27" s="25"/>
      <c r="Z27" s="26"/>
      <c r="AA27" s="26"/>
      <c r="AB27" s="26"/>
      <c r="AC27" s="25"/>
      <c r="AD27" s="26"/>
      <c r="AE27" s="25"/>
      <c r="AF27" s="26"/>
    </row>
    <row r="28" spans="2:32" s="24" customFormat="1" ht="22.2" x14ac:dyDescent="0.35">
      <c r="B28" s="27" t="s">
        <v>31</v>
      </c>
      <c r="C28" s="28"/>
      <c r="D28" s="29"/>
      <c r="E28" s="28"/>
      <c r="F28" s="48" t="s">
        <v>28</v>
      </c>
      <c r="G28" s="44">
        <f>SUMIF(F4:F21, "RKV",G4:G21)</f>
        <v>15588</v>
      </c>
      <c r="H28" s="47">
        <f>G28-G27</f>
        <v>-112</v>
      </c>
      <c r="I28" s="50" t="s">
        <v>37</v>
      </c>
      <c r="J28" s="51"/>
      <c r="K28" s="50"/>
      <c r="L28" s="26"/>
      <c r="M28" s="25"/>
      <c r="N28" s="26"/>
      <c r="O28" s="25"/>
      <c r="P28" s="26"/>
      <c r="Q28" s="25"/>
      <c r="R28" s="26"/>
      <c r="S28" s="25"/>
      <c r="T28" s="26"/>
      <c r="U28" s="25"/>
      <c r="V28" s="26"/>
      <c r="W28" s="25"/>
      <c r="X28" s="26"/>
      <c r="Y28" s="25"/>
      <c r="Z28" s="26"/>
      <c r="AA28" s="25"/>
      <c r="AB28" s="26"/>
      <c r="AC28" s="25"/>
      <c r="AD28" s="26"/>
      <c r="AE28" s="25"/>
      <c r="AF28" s="26"/>
    </row>
    <row r="29" spans="2:32" s="24" customFormat="1" ht="22.8" thickBot="1" x14ac:dyDescent="0.4">
      <c r="B29" s="27" t="s">
        <v>33</v>
      </c>
      <c r="C29" s="28"/>
      <c r="D29" s="29"/>
      <c r="E29" s="28"/>
      <c r="F29" s="48" t="s">
        <v>30</v>
      </c>
      <c r="G29" s="46">
        <f>SUMIF(F4:F21, "RBC",G4:G21)</f>
        <v>14571</v>
      </c>
      <c r="H29" s="47">
        <f>G29-G28</f>
        <v>-1017</v>
      </c>
      <c r="I29" s="50" t="s">
        <v>38</v>
      </c>
      <c r="J29" s="51"/>
      <c r="K29" s="50"/>
      <c r="L29" s="26"/>
      <c r="M29" s="25"/>
      <c r="N29" s="26"/>
      <c r="O29" s="25"/>
      <c r="P29" s="26"/>
      <c r="Q29" s="25"/>
      <c r="R29" s="26"/>
      <c r="S29" s="25"/>
      <c r="T29" s="26"/>
      <c r="U29" s="25"/>
      <c r="V29" s="26"/>
      <c r="W29" s="25"/>
      <c r="X29" s="26"/>
      <c r="Y29" s="25"/>
      <c r="Z29" s="26"/>
      <c r="AA29" s="25"/>
      <c r="AB29" s="26"/>
      <c r="AC29" s="25"/>
      <c r="AD29" s="26"/>
      <c r="AE29" s="25"/>
      <c r="AF29" s="26"/>
    </row>
  </sheetData>
  <sortState xmlns:xlrd2="http://schemas.microsoft.com/office/spreadsheetml/2017/richdata2" ref="E4:AF21">
    <sortCondition descending="1" ref="G4:G21"/>
    <sortCondition descending="1" ref="H4:H21"/>
  </sortState>
  <mergeCells count="19">
    <mergeCell ref="B22:B24"/>
    <mergeCell ref="B4:B6"/>
    <mergeCell ref="B7:B9"/>
    <mergeCell ref="O2:P2"/>
    <mergeCell ref="Q2:R2"/>
    <mergeCell ref="B19:B21"/>
    <mergeCell ref="B10:B12"/>
    <mergeCell ref="B13:B15"/>
    <mergeCell ref="B16:B18"/>
    <mergeCell ref="AA2:AB2"/>
    <mergeCell ref="AC2:AD2"/>
    <mergeCell ref="AE2:AF2"/>
    <mergeCell ref="Y2:Z2"/>
    <mergeCell ref="I2:J2"/>
    <mergeCell ref="K2:L2"/>
    <mergeCell ref="M2:N2"/>
    <mergeCell ref="S2:T2"/>
    <mergeCell ref="U2:V2"/>
    <mergeCell ref="W2:X2"/>
  </mergeCells>
  <phoneticPr fontId="13" type="noConversion"/>
  <conditionalFormatting sqref="H4:J4 I5:J5 H5:H21 J6:J9 I6:I24">
    <cfRule type="cellIs" dxfId="37" priority="158" operator="greaterThan">
      <formula>199.99</formula>
    </cfRule>
  </conditionalFormatting>
  <conditionalFormatting sqref="S22:S24 U22:U24 W22:W24 Y22:Y24 I4:I24">
    <cfRule type="cellIs" dxfId="36" priority="153" operator="greaterThan">
      <formula>249</formula>
    </cfRule>
  </conditionalFormatting>
  <conditionalFormatting sqref="S22:U24 W22:W24 Y22:Y24 T27:V28 Z27:AB28 T26:T30 V26:V30 Z26:Z30 AB26:AB30 N26:N30 P26:P30 R26:R30 X26:X30 K26:K30 AD26:AD30 AF26:AF30">
    <cfRule type="cellIs" dxfId="35" priority="146" operator="greaterThan">
      <formula>199</formula>
    </cfRule>
  </conditionalFormatting>
  <conditionalFormatting sqref="V22:V24">
    <cfRule type="cellIs" dxfId="34" priority="140" operator="greaterThan">
      <formula>199</formula>
    </cfRule>
  </conditionalFormatting>
  <conditionalFormatting sqref="X22:X24">
    <cfRule type="cellIs" dxfId="33" priority="139" operator="greaterThan">
      <formula>199</formula>
    </cfRule>
  </conditionalFormatting>
  <conditionalFormatting sqref="Z22:Z24">
    <cfRule type="cellIs" dxfId="32" priority="138" operator="greaterThan">
      <formula>199</formula>
    </cfRule>
  </conditionalFormatting>
  <conditionalFormatting sqref="J19:J21">
    <cfRule type="cellIs" dxfId="31" priority="70" operator="greaterThan">
      <formula>199.99</formula>
    </cfRule>
  </conditionalFormatting>
  <conditionalFormatting sqref="J10:J15">
    <cfRule type="cellIs" dxfId="30" priority="56" operator="greaterThan">
      <formula>199.99</formula>
    </cfRule>
  </conditionalFormatting>
  <conditionalFormatting sqref="K6:T6 V6:Z6 K4:Z5 K7:Z9">
    <cfRule type="cellIs" dxfId="29" priority="32" operator="greaterThan">
      <formula>199.99</formula>
    </cfRule>
  </conditionalFormatting>
  <conditionalFormatting sqref="K4:K9 M4:M9 O4:O9 Q4:Q9 S4:S9 U4:U5 W4:W9 Y4:Y9 U7:U9">
    <cfRule type="cellIs" dxfId="28" priority="31" operator="greaterThan">
      <formula>249</formula>
    </cfRule>
  </conditionalFormatting>
  <conditionalFormatting sqref="K19:Z21">
    <cfRule type="cellIs" dxfId="27" priority="30" operator="greaterThan">
      <formula>199.99</formula>
    </cfRule>
  </conditionalFormatting>
  <conditionalFormatting sqref="K19:K21 M19:M21 O19:O21 Q19:Q21 S19:S21 U19:U21 W19:W21 Y19:Y21">
    <cfRule type="cellIs" dxfId="26" priority="29" operator="greaterThan">
      <formula>249</formula>
    </cfRule>
  </conditionalFormatting>
  <conditionalFormatting sqref="V15:Z15 K15:T15 K10:Z14">
    <cfRule type="cellIs" dxfId="25" priority="28" operator="greaterThan">
      <formula>199.99</formula>
    </cfRule>
  </conditionalFormatting>
  <conditionalFormatting sqref="K10:K15 M10:M15 O10:O15 Q10:Q15 S10:S15 U10:U14 W10:W15 Y10:Y15">
    <cfRule type="cellIs" dxfId="24" priority="27" operator="greaterThan">
      <formula>249</formula>
    </cfRule>
  </conditionalFormatting>
  <conditionalFormatting sqref="U15">
    <cfRule type="cellIs" dxfId="23" priority="26" operator="greaterThan">
      <formula>199.99</formula>
    </cfRule>
  </conditionalFormatting>
  <conditionalFormatting sqref="U15">
    <cfRule type="cellIs" dxfId="22" priority="25" operator="greaterThan">
      <formula>249</formula>
    </cfRule>
  </conditionalFormatting>
  <conditionalFormatting sqref="U6">
    <cfRule type="cellIs" dxfId="21" priority="24" operator="greaterThan">
      <formula>199.99</formula>
    </cfRule>
  </conditionalFormatting>
  <conditionalFormatting sqref="U6">
    <cfRule type="cellIs" dxfId="20" priority="23" operator="greaterThan">
      <formula>249</formula>
    </cfRule>
  </conditionalFormatting>
  <conditionalFormatting sqref="J16:J18">
    <cfRule type="cellIs" dxfId="19" priority="21" operator="greaterThan">
      <formula>199.99</formula>
    </cfRule>
  </conditionalFormatting>
  <conditionalFormatting sqref="K16:Z18">
    <cfRule type="cellIs" dxfId="18" priority="19" operator="greaterThan">
      <formula>199.99</formula>
    </cfRule>
  </conditionalFormatting>
  <conditionalFormatting sqref="K16:K18 M16:M18 O16:O18 Q16:Q18 S16:S18 U16:U18 W16:W18 Y16:Y18">
    <cfRule type="cellIs" dxfId="17" priority="18" operator="greaterThan">
      <formula>249</formula>
    </cfRule>
  </conditionalFormatting>
  <conditionalFormatting sqref="AA22:AA24 AC22:AC24 AE22:AE24">
    <cfRule type="cellIs" dxfId="16" priority="17" operator="greaterThan">
      <formula>249</formula>
    </cfRule>
  </conditionalFormatting>
  <conditionalFormatting sqref="AA22:AA24 AC22:AC24 AE22:AE24">
    <cfRule type="cellIs" dxfId="15" priority="16" operator="greaterThan">
      <formula>199</formula>
    </cfRule>
  </conditionalFormatting>
  <conditionalFormatting sqref="AB22:AB24">
    <cfRule type="cellIs" dxfId="14" priority="15" operator="greaterThan">
      <formula>199</formula>
    </cfRule>
  </conditionalFormatting>
  <conditionalFormatting sqref="AD22:AD24">
    <cfRule type="cellIs" dxfId="13" priority="14" operator="greaterThan">
      <formula>199</formula>
    </cfRule>
  </conditionalFormatting>
  <conditionalFormatting sqref="AF22:AF24">
    <cfRule type="cellIs" dxfId="12" priority="13" operator="greaterThan">
      <formula>199</formula>
    </cfRule>
  </conditionalFormatting>
  <conditionalFormatting sqref="AB6:AF6 AA4:AF5 AA7:AF9">
    <cfRule type="cellIs" dxfId="11" priority="12" operator="greaterThan">
      <formula>199.99</formula>
    </cfRule>
  </conditionalFormatting>
  <conditionalFormatting sqref="AA4:AA5 AC4:AC9 AE4:AE9 AA7:AA9">
    <cfRule type="cellIs" dxfId="10" priority="11" operator="greaterThan">
      <formula>249</formula>
    </cfRule>
  </conditionalFormatting>
  <conditionalFormatting sqref="AA19:AF21">
    <cfRule type="cellIs" dxfId="9" priority="10" operator="greaterThan">
      <formula>199.99</formula>
    </cfRule>
  </conditionalFormatting>
  <conditionalFormatting sqref="AA19:AA21 AC19:AC21 AE19:AE21">
    <cfRule type="cellIs" dxfId="8" priority="9" operator="greaterThan">
      <formula>249</formula>
    </cfRule>
  </conditionalFormatting>
  <conditionalFormatting sqref="AB15:AF15 AA10:AF14">
    <cfRule type="cellIs" dxfId="7" priority="8" operator="greaterThan">
      <formula>199.99</formula>
    </cfRule>
  </conditionalFormatting>
  <conditionalFormatting sqref="AA10:AA14 AC10:AC15 AE10:AE15">
    <cfRule type="cellIs" dxfId="6" priority="7" operator="greaterThan">
      <formula>249</formula>
    </cfRule>
  </conditionalFormatting>
  <conditionalFormatting sqref="AA15">
    <cfRule type="cellIs" dxfId="5" priority="6" operator="greaterThan">
      <formula>199.99</formula>
    </cfRule>
  </conditionalFormatting>
  <conditionalFormatting sqref="AA15">
    <cfRule type="cellIs" dxfId="4" priority="5" operator="greaterThan">
      <formula>249</formula>
    </cfRule>
  </conditionalFormatting>
  <conditionalFormatting sqref="AA6">
    <cfRule type="cellIs" dxfId="3" priority="4" operator="greaterThan">
      <formula>199.99</formula>
    </cfRule>
  </conditionalFormatting>
  <conditionalFormatting sqref="AA6">
    <cfRule type="cellIs" dxfId="2" priority="3" operator="greaterThan">
      <formula>249</formula>
    </cfRule>
  </conditionalFormatting>
  <conditionalFormatting sqref="AA16:AF18">
    <cfRule type="cellIs" dxfId="1" priority="2" operator="greaterThan">
      <formula>199.99</formula>
    </cfRule>
  </conditionalFormatting>
  <conditionalFormatting sqref="AA16:AA18 AC16:AC18 AE16:AE18">
    <cfRule type="cellIs" dxfId="0" priority="1" operator="greaterThan">
      <formula>249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CA32-8936-471D-AD4C-C08A9FB9899C}">
  <dimension ref="B2:C19"/>
  <sheetViews>
    <sheetView workbookViewId="0">
      <selection activeCell="B2" sqref="B2:B19"/>
    </sheetView>
  </sheetViews>
  <sheetFormatPr defaultRowHeight="14.4" x14ac:dyDescent="0.3"/>
  <cols>
    <col min="2" max="2" width="25.5546875" customWidth="1"/>
  </cols>
  <sheetData>
    <row r="2" spans="2:3" x14ac:dyDescent="0.3">
      <c r="B2" t="s">
        <v>13</v>
      </c>
      <c r="C2">
        <v>2</v>
      </c>
    </row>
    <row r="3" spans="2:3" x14ac:dyDescent="0.3">
      <c r="B3" t="s">
        <v>22</v>
      </c>
      <c r="C3">
        <v>5</v>
      </c>
    </row>
    <row r="4" spans="2:3" x14ac:dyDescent="0.3">
      <c r="B4" t="s">
        <v>12</v>
      </c>
      <c r="C4">
        <v>6</v>
      </c>
    </row>
    <row r="5" spans="2:3" x14ac:dyDescent="0.3">
      <c r="B5" t="s">
        <v>17</v>
      </c>
      <c r="C5">
        <v>18</v>
      </c>
    </row>
    <row r="6" spans="2:3" x14ac:dyDescent="0.3">
      <c r="B6" t="s">
        <v>20</v>
      </c>
      <c r="C6">
        <v>22</v>
      </c>
    </row>
    <row r="7" spans="2:3" x14ac:dyDescent="0.3">
      <c r="B7" t="s">
        <v>23</v>
      </c>
      <c r="C7">
        <v>34</v>
      </c>
    </row>
    <row r="8" spans="2:3" x14ac:dyDescent="0.3">
      <c r="B8" t="s">
        <v>27</v>
      </c>
      <c r="C8">
        <v>34</v>
      </c>
    </row>
    <row r="9" spans="2:3" x14ac:dyDescent="0.3">
      <c r="B9" t="s">
        <v>10</v>
      </c>
      <c r="C9">
        <v>36</v>
      </c>
    </row>
    <row r="10" spans="2:3" x14ac:dyDescent="0.3">
      <c r="B10" t="s">
        <v>21</v>
      </c>
      <c r="C10">
        <v>42</v>
      </c>
    </row>
    <row r="11" spans="2:3" x14ac:dyDescent="0.3">
      <c r="B11" t="s">
        <v>19</v>
      </c>
      <c r="C11">
        <v>46</v>
      </c>
    </row>
    <row r="12" spans="2:3" x14ac:dyDescent="0.3">
      <c r="B12" t="s">
        <v>16</v>
      </c>
      <c r="C12">
        <v>52</v>
      </c>
    </row>
    <row r="13" spans="2:3" x14ac:dyDescent="0.3">
      <c r="B13" t="s">
        <v>14</v>
      </c>
      <c r="C13">
        <v>60</v>
      </c>
    </row>
    <row r="14" spans="2:3" x14ac:dyDescent="0.3">
      <c r="B14" t="s">
        <v>11</v>
      </c>
      <c r="C14">
        <v>71</v>
      </c>
    </row>
    <row r="15" spans="2:3" x14ac:dyDescent="0.3">
      <c r="B15" t="s">
        <v>15</v>
      </c>
      <c r="C15">
        <v>71</v>
      </c>
    </row>
    <row r="16" spans="2:3" x14ac:dyDescent="0.3">
      <c r="B16" t="s">
        <v>25</v>
      </c>
      <c r="C16">
        <v>92</v>
      </c>
    </row>
    <row r="17" spans="2:3" x14ac:dyDescent="0.3">
      <c r="B17" t="s">
        <v>26</v>
      </c>
      <c r="C17">
        <v>93</v>
      </c>
    </row>
    <row r="18" spans="2:3" x14ac:dyDescent="0.3">
      <c r="B18" t="s">
        <v>24</v>
      </c>
      <c r="C18">
        <v>96</v>
      </c>
    </row>
    <row r="19" spans="2:3" x14ac:dyDescent="0.3">
      <c r="B19" t="s">
        <v>9</v>
      </c>
      <c r="C19">
        <v>98</v>
      </c>
    </row>
  </sheetData>
  <sortState xmlns:xlrd2="http://schemas.microsoft.com/office/spreadsheetml/2017/richdata2" ref="B2:C19">
    <sortCondition ref="C2:C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võistlus</vt:lpstr>
      <vt:lpstr>loos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Swine</dc:creator>
  <cp:lastModifiedBy>Martin Ruuto</cp:lastModifiedBy>
  <dcterms:created xsi:type="dcterms:W3CDTF">2016-06-10T11:37:31Z</dcterms:created>
  <dcterms:modified xsi:type="dcterms:W3CDTF">2020-11-28T02:39:59Z</dcterms:modified>
</cp:coreProperties>
</file>