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ercu\Desktop\LT\"/>
    </mc:Choice>
  </mc:AlternateContent>
  <xr:revisionPtr revIDLastSave="0" documentId="13_ncr:1_{3AB33639-96A3-4441-8780-E9B10C80A9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alid" sheetId="5" r:id="rId1"/>
    <sheet name="Vahevoor M" sheetId="3" r:id="rId2"/>
    <sheet name="Vahevoor N" sheetId="4" r:id="rId3"/>
    <sheet name="Eelvoor" sheetId="1" r:id="rId4"/>
    <sheet name="boonused" sheetId="2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5" l="1"/>
  <c r="P16" i="5"/>
  <c r="P15" i="5"/>
  <c r="P18" i="5"/>
  <c r="P17" i="5"/>
  <c r="P14" i="5"/>
  <c r="L6" i="5"/>
  <c r="L7" i="5"/>
  <c r="L8" i="5"/>
  <c r="L5" i="5"/>
  <c r="E7" i="5"/>
  <c r="E8" i="5"/>
  <c r="E6" i="5"/>
  <c r="E14" i="5"/>
  <c r="E16" i="5"/>
  <c r="E18" i="5"/>
  <c r="E15" i="5"/>
  <c r="E17" i="5"/>
  <c r="E13" i="5"/>
  <c r="E5" i="5"/>
  <c r="F6" i="4"/>
  <c r="F7" i="4"/>
  <c r="F10" i="4"/>
  <c r="F8" i="4"/>
  <c r="F11" i="4"/>
  <c r="F12" i="4"/>
  <c r="F5" i="4"/>
  <c r="F6" i="3"/>
  <c r="F7" i="3"/>
  <c r="F8" i="3"/>
  <c r="F9" i="3"/>
  <c r="F10" i="3"/>
  <c r="F12" i="3"/>
  <c r="F13" i="3"/>
  <c r="F14" i="3"/>
  <c r="F15" i="3"/>
  <c r="F16" i="3"/>
  <c r="F17" i="3"/>
  <c r="F5" i="3"/>
  <c r="M5" i="3"/>
  <c r="M12" i="4"/>
  <c r="M11" i="4"/>
  <c r="M10" i="4"/>
  <c r="M8" i="4"/>
  <c r="M7" i="4"/>
  <c r="M6" i="4"/>
  <c r="M5" i="4"/>
  <c r="M17" i="3"/>
  <c r="M16" i="3"/>
  <c r="M15" i="3"/>
  <c r="M14" i="3"/>
  <c r="M10" i="3"/>
  <c r="M7" i="3"/>
  <c r="M13" i="3"/>
  <c r="M12" i="3"/>
  <c r="M9" i="3"/>
  <c r="M8" i="3"/>
  <c r="M6" i="3"/>
  <c r="K22" i="1" l="1"/>
  <c r="K21" i="1"/>
  <c r="K28" i="1"/>
  <c r="D22" i="1"/>
  <c r="D21" i="1"/>
  <c r="D28" i="1"/>
  <c r="D26" i="1"/>
  <c r="D12" i="1"/>
  <c r="D11" i="1"/>
  <c r="D13" i="1"/>
  <c r="D31" i="1"/>
  <c r="D10" i="1"/>
  <c r="D15" i="1"/>
  <c r="D9" i="1"/>
  <c r="D25" i="1"/>
  <c r="D18" i="1"/>
  <c r="D20" i="1"/>
  <c r="D29" i="1"/>
  <c r="D16" i="1"/>
  <c r="D17" i="1"/>
  <c r="D27" i="1"/>
  <c r="D7" i="1"/>
  <c r="D5" i="1"/>
  <c r="D6" i="1"/>
  <c r="D24" i="1"/>
  <c r="D4" i="1"/>
  <c r="D30" i="1"/>
  <c r="D19" i="1"/>
  <c r="D32" i="1"/>
  <c r="D8" i="1"/>
  <c r="D14" i="1"/>
  <c r="D23" i="1"/>
  <c r="K26" i="1"/>
  <c r="K12" i="1"/>
  <c r="K11" i="1"/>
  <c r="K13" i="1"/>
  <c r="K31" i="1"/>
  <c r="K10" i="1"/>
  <c r="K15" i="1"/>
  <c r="K9" i="1"/>
  <c r="K25" i="1"/>
  <c r="K18" i="1"/>
  <c r="K20" i="1"/>
  <c r="K29" i="1"/>
  <c r="K16" i="1"/>
  <c r="K17" i="1"/>
  <c r="K27" i="1"/>
  <c r="K7" i="1"/>
  <c r="K5" i="1"/>
  <c r="K6" i="1"/>
  <c r="K24" i="1"/>
  <c r="K4" i="1"/>
  <c r="K30" i="1"/>
  <c r="K19" i="1"/>
  <c r="K32" i="1"/>
  <c r="K8" i="1"/>
  <c r="K14" i="1"/>
  <c r="K23" i="1"/>
  <c r="L6" i="2"/>
  <c r="L5" i="2"/>
  <c r="L3" i="2"/>
  <c r="L2" i="2"/>
  <c r="H13" i="2"/>
  <c r="H12" i="2"/>
  <c r="H10" i="2"/>
  <c r="H9" i="2"/>
  <c r="H8" i="2"/>
  <c r="H7" i="2"/>
  <c r="H5" i="2"/>
  <c r="H4" i="2"/>
  <c r="H3" i="2"/>
  <c r="D3" i="2"/>
  <c r="D4" i="2"/>
  <c r="D5" i="2"/>
  <c r="D9" i="2"/>
  <c r="D10" i="2"/>
  <c r="D11" i="2"/>
  <c r="D12" i="2"/>
  <c r="D2" i="2"/>
</calcChain>
</file>

<file path=xl/sharedStrings.xml><?xml version="1.0" encoding="utf-8"?>
<sst xmlns="http://schemas.openxmlformats.org/spreadsheetml/2006/main" count="150" uniqueCount="50">
  <si>
    <t>Lembit Tamm'e mälestusturniir seenioritele 2023</t>
  </si>
  <si>
    <t>Koht</t>
  </si>
  <si>
    <t>Rada</t>
  </si>
  <si>
    <t>Nimi</t>
  </si>
  <si>
    <t>Bonus</t>
  </si>
  <si>
    <t>Summa</t>
  </si>
  <si>
    <t>Sünniaeg</t>
  </si>
  <si>
    <t>Hilja Roostik</t>
  </si>
  <si>
    <t>Jaanus Malm</t>
  </si>
  <si>
    <t>Raivo Tamm</t>
  </si>
  <si>
    <t>Kalle Roostik</t>
  </si>
  <si>
    <t>Hannu Riihimäki</t>
  </si>
  <si>
    <t>Piret Uibu</t>
  </si>
  <si>
    <t>Eha Neito</t>
  </si>
  <si>
    <t>Riina Lõhmus</t>
  </si>
  <si>
    <t>Rannu Eimla</t>
  </si>
  <si>
    <t>Aare Lõhmus</t>
  </si>
  <si>
    <t>Tiit Valdaru</t>
  </si>
  <si>
    <t>Annika Reinula</t>
  </si>
  <si>
    <t>Jaare Pentus</t>
  </si>
  <si>
    <t>Priit Õispuu</t>
  </si>
  <si>
    <t>Tõnis Reinula</t>
  </si>
  <si>
    <t>Sven Lubja</t>
  </si>
  <si>
    <t>Natali Lorup</t>
  </si>
  <si>
    <t>Eili Lubja</t>
  </si>
  <si>
    <t>Väino Tomingas</t>
  </si>
  <si>
    <t>Udo Sulp</t>
  </si>
  <si>
    <t>Aivo Oja</t>
  </si>
  <si>
    <t>Mati Tetto</t>
  </si>
  <si>
    <t>Armo Videlfeld</t>
  </si>
  <si>
    <t>Jane Iivonen</t>
  </si>
  <si>
    <t>Jüri Ristimägi</t>
  </si>
  <si>
    <t>Leivo Ulp</t>
  </si>
  <si>
    <t>Rainer Lille</t>
  </si>
  <si>
    <t>Hannu Kinnunen</t>
  </si>
  <si>
    <t>Boonus</t>
  </si>
  <si>
    <t>Keskmine</t>
  </si>
  <si>
    <t>Arvo Videlfeld</t>
  </si>
  <si>
    <t>Leho Aros</t>
  </si>
  <si>
    <t>Eero Rändla</t>
  </si>
  <si>
    <t>Eelvoorude summa</t>
  </si>
  <si>
    <t>Võidupunkt</t>
  </si>
  <si>
    <t>NAISED</t>
  </si>
  <si>
    <t>MEHED</t>
  </si>
  <si>
    <t>kell 10:00</t>
  </si>
  <si>
    <t>kell 13:00</t>
  </si>
  <si>
    <t>kell 16:00</t>
  </si>
  <si>
    <t>III Koht</t>
  </si>
  <si>
    <t>II Koht</t>
  </si>
  <si>
    <t>I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</si>
</sst>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5" fontId="9" fillId="2" borderId="2" xfId="1" applyNumberFormat="1" applyFont="1" applyFill="1" applyBorder="1"/>
    <xf numFmtId="0" fontId="8" fillId="2" borderId="0" xfId="0" applyFont="1" applyFill="1"/>
    <xf numFmtId="0" fontId="10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165" fontId="11" fillId="2" borderId="2" xfId="1" applyNumberFormat="1" applyFont="1" applyFill="1" applyBorder="1"/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0" xfId="0" applyFont="1" applyFill="1"/>
  </cellXfs>
  <cellStyles count="2">
    <cellStyle name="Comma" xfId="1" builtinId="3"/>
    <cellStyle name="Normal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"/>
  <sheetViews>
    <sheetView tabSelected="1" zoomScale="130" zoomScaleNormal="130" workbookViewId="0">
      <selection activeCell="A9" sqref="A9"/>
    </sheetView>
  </sheetViews>
  <sheetFormatPr defaultColWidth="8.88671875" defaultRowHeight="14.4" x14ac:dyDescent="0.3"/>
  <cols>
    <col min="1" max="1" width="5" style="6" customWidth="1"/>
    <col min="2" max="2" width="5.21875" style="6" bestFit="1" customWidth="1"/>
    <col min="3" max="3" width="15.77734375" style="6" customWidth="1"/>
    <col min="4" max="4" width="12.5546875" style="6" customWidth="1"/>
    <col min="5" max="5" width="10" style="6" bestFit="1" customWidth="1"/>
    <col min="6" max="11" width="8.88671875" style="6"/>
    <col min="12" max="12" width="8.88671875" style="7"/>
    <col min="13" max="16384" width="8.88671875" style="6"/>
  </cols>
  <sheetData>
    <row r="1" spans="1:17" ht="31.2" x14ac:dyDescent="0.6">
      <c r="A1" s="5" t="s">
        <v>0</v>
      </c>
    </row>
    <row r="2" spans="1:17" ht="31.2" x14ac:dyDescent="0.6">
      <c r="A2" s="5"/>
      <c r="C2" s="17" t="s">
        <v>46</v>
      </c>
      <c r="D2" s="7"/>
      <c r="E2" s="7"/>
      <c r="F2" s="7"/>
      <c r="L2" s="6"/>
    </row>
    <row r="3" spans="1:17" ht="18" x14ac:dyDescent="0.35">
      <c r="A3" s="17" t="s">
        <v>42</v>
      </c>
    </row>
    <row r="4" spans="1:17" s="11" customFormat="1" ht="15.6" x14ac:dyDescent="0.3">
      <c r="A4" s="9" t="s">
        <v>1</v>
      </c>
      <c r="B4" s="9" t="s">
        <v>2</v>
      </c>
      <c r="C4" s="9" t="s">
        <v>3</v>
      </c>
      <c r="D4" s="9" t="s">
        <v>35</v>
      </c>
      <c r="E4" s="9" t="s">
        <v>36</v>
      </c>
      <c r="F4" s="10">
        <v>1</v>
      </c>
      <c r="G4" s="24" t="s">
        <v>41</v>
      </c>
      <c r="H4" s="10">
        <v>2</v>
      </c>
      <c r="I4" s="24" t="s">
        <v>41</v>
      </c>
      <c r="J4" s="10">
        <v>3</v>
      </c>
      <c r="K4" s="24" t="s">
        <v>41</v>
      </c>
      <c r="L4" s="10" t="s">
        <v>5</v>
      </c>
    </row>
    <row r="5" spans="1:17" s="16" customFormat="1" ht="15.6" x14ac:dyDescent="0.3">
      <c r="A5" s="10">
        <v>1</v>
      </c>
      <c r="B5" s="13"/>
      <c r="C5" s="12" t="s">
        <v>14</v>
      </c>
      <c r="D5" s="13">
        <v>7</v>
      </c>
      <c r="E5" s="15">
        <f>AVERAGE(F5,H5,J5)</f>
        <v>183.33333333333334</v>
      </c>
      <c r="F5" s="14">
        <v>190</v>
      </c>
      <c r="G5" s="14">
        <v>30</v>
      </c>
      <c r="H5" s="14">
        <v>159</v>
      </c>
      <c r="I5" s="14">
        <v>30</v>
      </c>
      <c r="J5" s="14">
        <v>201</v>
      </c>
      <c r="K5" s="14">
        <v>30</v>
      </c>
      <c r="L5" s="10">
        <f>SUM(F5:K5)+3*D5</f>
        <v>661</v>
      </c>
      <c r="M5" s="26" t="s">
        <v>49</v>
      </c>
    </row>
    <row r="6" spans="1:17" s="16" customFormat="1" ht="15.6" x14ac:dyDescent="0.3">
      <c r="A6" s="10">
        <v>2</v>
      </c>
      <c r="B6" s="13"/>
      <c r="C6" s="9" t="s">
        <v>12</v>
      </c>
      <c r="D6" s="13">
        <v>1</v>
      </c>
      <c r="E6" s="15">
        <f>AVERAGE(F6,H6,J6)</f>
        <v>164.33333333333334</v>
      </c>
      <c r="F6" s="14">
        <v>166</v>
      </c>
      <c r="G6" s="14">
        <v>0</v>
      </c>
      <c r="H6" s="14">
        <v>158</v>
      </c>
      <c r="I6" s="14">
        <v>30</v>
      </c>
      <c r="J6" s="14">
        <v>169</v>
      </c>
      <c r="K6" s="14">
        <v>30</v>
      </c>
      <c r="L6" s="10">
        <f>SUM(F6:K6)+3*D6</f>
        <v>556</v>
      </c>
      <c r="M6" s="26" t="s">
        <v>48</v>
      </c>
    </row>
    <row r="7" spans="1:17" s="16" customFormat="1" ht="15.6" x14ac:dyDescent="0.3">
      <c r="A7" s="10">
        <v>3</v>
      </c>
      <c r="B7" s="13"/>
      <c r="C7" s="12" t="s">
        <v>24</v>
      </c>
      <c r="D7" s="13">
        <v>6</v>
      </c>
      <c r="E7" s="15">
        <f>AVERAGE(F7,H7,J7)</f>
        <v>142</v>
      </c>
      <c r="F7" s="14">
        <v>151</v>
      </c>
      <c r="G7" s="14">
        <v>0</v>
      </c>
      <c r="H7" s="14">
        <v>135</v>
      </c>
      <c r="I7" s="14">
        <v>0</v>
      </c>
      <c r="J7" s="14">
        <v>140</v>
      </c>
      <c r="K7" s="14">
        <v>0</v>
      </c>
      <c r="L7" s="10">
        <f>SUM(F7:K7)+3*D7</f>
        <v>444</v>
      </c>
      <c r="M7" s="26" t="s">
        <v>47</v>
      </c>
    </row>
    <row r="8" spans="1:17" s="16" customFormat="1" ht="15.6" x14ac:dyDescent="0.3">
      <c r="A8" s="10">
        <v>4</v>
      </c>
      <c r="B8" s="13"/>
      <c r="C8" s="12" t="s">
        <v>13</v>
      </c>
      <c r="D8" s="13">
        <v>3</v>
      </c>
      <c r="E8" s="15">
        <f>AVERAGE(F8,H8,J8)</f>
        <v>132.33333333333334</v>
      </c>
      <c r="F8" s="14">
        <v>160</v>
      </c>
      <c r="G8" s="14">
        <v>30</v>
      </c>
      <c r="H8" s="14">
        <v>97</v>
      </c>
      <c r="I8" s="14">
        <v>0</v>
      </c>
      <c r="J8" s="14">
        <v>140</v>
      </c>
      <c r="K8" s="14">
        <v>0</v>
      </c>
      <c r="L8" s="10">
        <f>SUM(F8:K8)+3*D8</f>
        <v>436</v>
      </c>
    </row>
    <row r="11" spans="1:17" ht="18" x14ac:dyDescent="0.35">
      <c r="A11" s="17" t="s">
        <v>43</v>
      </c>
    </row>
    <row r="12" spans="1:17" s="11" customFormat="1" ht="15.6" x14ac:dyDescent="0.3">
      <c r="A12" s="9" t="s">
        <v>1</v>
      </c>
      <c r="B12" s="9" t="s">
        <v>2</v>
      </c>
      <c r="C12" s="9" t="s">
        <v>3</v>
      </c>
      <c r="D12" s="9" t="s">
        <v>35</v>
      </c>
      <c r="E12" s="9" t="s">
        <v>36</v>
      </c>
      <c r="F12" s="10">
        <v>1</v>
      </c>
      <c r="G12" s="24" t="s">
        <v>41</v>
      </c>
      <c r="H12" s="10">
        <v>2</v>
      </c>
      <c r="I12" s="24" t="s">
        <v>41</v>
      </c>
      <c r="J12" s="10">
        <v>3</v>
      </c>
      <c r="K12" s="24" t="s">
        <v>41</v>
      </c>
      <c r="L12" s="10">
        <v>4</v>
      </c>
      <c r="M12" s="24" t="s">
        <v>41</v>
      </c>
      <c r="N12" s="10">
        <v>5</v>
      </c>
      <c r="O12" s="24" t="s">
        <v>41</v>
      </c>
      <c r="P12" s="10" t="s">
        <v>5</v>
      </c>
    </row>
    <row r="13" spans="1:17" s="16" customFormat="1" ht="15.6" x14ac:dyDescent="0.3">
      <c r="A13" s="10">
        <v>1</v>
      </c>
      <c r="B13" s="13">
        <v>2</v>
      </c>
      <c r="C13" s="12" t="s">
        <v>26</v>
      </c>
      <c r="D13" s="13">
        <v>10</v>
      </c>
      <c r="E13" s="15">
        <f>AVERAGE(F13,H13,J13,L13,N13)</f>
        <v>210.4</v>
      </c>
      <c r="F13" s="14">
        <v>214</v>
      </c>
      <c r="G13" s="14">
        <v>30</v>
      </c>
      <c r="H13" s="14">
        <v>223</v>
      </c>
      <c r="I13" s="14">
        <v>30</v>
      </c>
      <c r="J13" s="14">
        <v>190</v>
      </c>
      <c r="K13" s="14">
        <v>30</v>
      </c>
      <c r="L13" s="14">
        <v>213</v>
      </c>
      <c r="M13" s="14">
        <v>30</v>
      </c>
      <c r="N13" s="14">
        <v>212</v>
      </c>
      <c r="O13" s="14">
        <v>30</v>
      </c>
      <c r="P13" s="10">
        <f>SUM(F13:O13)+5*D13</f>
        <v>1252</v>
      </c>
      <c r="Q13" s="26" t="s">
        <v>49</v>
      </c>
    </row>
    <row r="14" spans="1:17" s="16" customFormat="1" ht="15.6" x14ac:dyDescent="0.3">
      <c r="A14" s="10">
        <v>2</v>
      </c>
      <c r="B14" s="13">
        <v>2</v>
      </c>
      <c r="C14" s="12" t="s">
        <v>19</v>
      </c>
      <c r="D14" s="13">
        <v>0</v>
      </c>
      <c r="E14" s="15">
        <f>AVERAGE(F14,H14,J14,L14,N14)</f>
        <v>224</v>
      </c>
      <c r="F14" s="14">
        <v>204</v>
      </c>
      <c r="G14" s="14">
        <v>30</v>
      </c>
      <c r="H14" s="14">
        <v>236</v>
      </c>
      <c r="I14" s="14">
        <v>30</v>
      </c>
      <c r="J14" s="14">
        <v>245</v>
      </c>
      <c r="K14" s="14">
        <v>30</v>
      </c>
      <c r="L14" s="14">
        <v>237</v>
      </c>
      <c r="M14" s="14">
        <v>30</v>
      </c>
      <c r="N14" s="14">
        <v>198</v>
      </c>
      <c r="O14" s="14"/>
      <c r="P14" s="10">
        <f>SUM(F14:O14)+5*D14</f>
        <v>1240</v>
      </c>
      <c r="Q14" s="26" t="s">
        <v>48</v>
      </c>
    </row>
    <row r="15" spans="1:17" s="16" customFormat="1" ht="15.6" x14ac:dyDescent="0.3">
      <c r="A15" s="10">
        <v>3</v>
      </c>
      <c r="B15" s="13">
        <v>4</v>
      </c>
      <c r="C15" s="9" t="s">
        <v>25</v>
      </c>
      <c r="D15" s="13">
        <v>21</v>
      </c>
      <c r="E15" s="15">
        <f>AVERAGE(F15,H15,J15,L15,N15)</f>
        <v>181.8</v>
      </c>
      <c r="F15" s="14">
        <v>185</v>
      </c>
      <c r="G15" s="14">
        <v>0</v>
      </c>
      <c r="H15" s="14">
        <v>169</v>
      </c>
      <c r="I15" s="14">
        <v>0</v>
      </c>
      <c r="J15" s="14">
        <v>161</v>
      </c>
      <c r="K15" s="14">
        <v>0</v>
      </c>
      <c r="L15" s="14">
        <v>175</v>
      </c>
      <c r="M15" s="14">
        <v>30</v>
      </c>
      <c r="N15" s="14">
        <v>219</v>
      </c>
      <c r="O15" s="14">
        <v>30</v>
      </c>
      <c r="P15" s="10">
        <f>SUM(F15:O15)+5*D15</f>
        <v>1074</v>
      </c>
      <c r="Q15" s="26" t="s">
        <v>47</v>
      </c>
    </row>
    <row r="16" spans="1:17" s="16" customFormat="1" ht="15.6" x14ac:dyDescent="0.3">
      <c r="A16" s="10">
        <v>4</v>
      </c>
      <c r="B16" s="13">
        <v>3</v>
      </c>
      <c r="C16" s="9" t="s">
        <v>37</v>
      </c>
      <c r="D16" s="13">
        <v>18</v>
      </c>
      <c r="E16" s="15">
        <f>AVERAGE(F16,H16,J16,L16,N16)</f>
        <v>161.6</v>
      </c>
      <c r="F16" s="14">
        <v>162</v>
      </c>
      <c r="G16" s="14">
        <v>30</v>
      </c>
      <c r="H16" s="14">
        <v>157</v>
      </c>
      <c r="I16" s="14">
        <v>0</v>
      </c>
      <c r="J16" s="14">
        <v>200</v>
      </c>
      <c r="K16" s="14">
        <v>30</v>
      </c>
      <c r="L16" s="14">
        <v>165</v>
      </c>
      <c r="M16" s="14">
        <v>0</v>
      </c>
      <c r="N16" s="14">
        <v>124</v>
      </c>
      <c r="O16" s="14"/>
      <c r="P16" s="10">
        <f>SUM(F16:O16)+5*D16</f>
        <v>958</v>
      </c>
    </row>
    <row r="17" spans="1:16" s="16" customFormat="1" ht="15.6" x14ac:dyDescent="0.3">
      <c r="A17" s="10">
        <v>5</v>
      </c>
      <c r="B17" s="13">
        <v>3</v>
      </c>
      <c r="C17" s="9" t="s">
        <v>15</v>
      </c>
      <c r="D17" s="13">
        <v>8</v>
      </c>
      <c r="E17" s="15">
        <f>AVERAGE(F17,H17,J17,L17,N17)</f>
        <v>173.8</v>
      </c>
      <c r="F17" s="14">
        <v>210</v>
      </c>
      <c r="G17" s="14">
        <v>0</v>
      </c>
      <c r="H17" s="14">
        <v>118</v>
      </c>
      <c r="I17" s="14">
        <v>0</v>
      </c>
      <c r="J17" s="14">
        <v>225</v>
      </c>
      <c r="K17" s="14">
        <v>0</v>
      </c>
      <c r="L17" s="14">
        <v>144</v>
      </c>
      <c r="M17" s="14">
        <v>0</v>
      </c>
      <c r="N17" s="14">
        <v>172</v>
      </c>
      <c r="O17" s="14">
        <v>30</v>
      </c>
      <c r="P17" s="10">
        <f>SUM(F17:O17)+5*D17</f>
        <v>939</v>
      </c>
    </row>
    <row r="18" spans="1:16" s="16" customFormat="1" ht="15.6" x14ac:dyDescent="0.3">
      <c r="A18" s="10">
        <v>6</v>
      </c>
      <c r="B18" s="13">
        <v>4</v>
      </c>
      <c r="C18" s="9" t="s">
        <v>38</v>
      </c>
      <c r="D18" s="13">
        <v>14</v>
      </c>
      <c r="E18" s="15">
        <f>AVERAGE(F18,H18,J18,L18,N18)</f>
        <v>165.2</v>
      </c>
      <c r="F18" s="14">
        <v>159</v>
      </c>
      <c r="G18" s="14">
        <v>0</v>
      </c>
      <c r="H18" s="14">
        <v>170</v>
      </c>
      <c r="I18" s="14">
        <v>30</v>
      </c>
      <c r="J18" s="14">
        <v>145</v>
      </c>
      <c r="K18" s="14">
        <v>0</v>
      </c>
      <c r="L18" s="14">
        <v>185</v>
      </c>
      <c r="M18" s="14">
        <v>0</v>
      </c>
      <c r="N18" s="14">
        <v>167</v>
      </c>
      <c r="O18" s="14"/>
      <c r="P18" s="10">
        <f>SUM(F18:O18)+5*D18</f>
        <v>926</v>
      </c>
    </row>
  </sheetData>
  <sortState xmlns:xlrd2="http://schemas.microsoft.com/office/spreadsheetml/2017/richdata2" ref="C13:P18">
    <sortCondition descending="1" ref="P13:P18"/>
  </sortState>
  <conditionalFormatting sqref="E5:K8">
    <cfRule type="cellIs" dxfId="2" priority="3" operator="greaterThan">
      <formula>199</formula>
    </cfRule>
  </conditionalFormatting>
  <conditionalFormatting sqref="E13:K18">
    <cfRule type="cellIs" dxfId="1" priority="2" operator="greaterThan">
      <formula>199</formula>
    </cfRule>
  </conditionalFormatting>
  <conditionalFormatting sqref="L13:O18">
    <cfRule type="cellIs" dxfId="0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opLeftCell="A2" zoomScale="160" zoomScaleNormal="160" workbookViewId="0">
      <selection activeCell="E5" sqref="E5:E10"/>
    </sheetView>
  </sheetViews>
  <sheetFormatPr defaultColWidth="8.88671875" defaultRowHeight="14.4" x14ac:dyDescent="0.3"/>
  <cols>
    <col min="1" max="1" width="5" style="6" customWidth="1"/>
    <col min="2" max="2" width="5.21875" style="6" bestFit="1" customWidth="1"/>
    <col min="3" max="3" width="22.5546875" style="6" customWidth="1"/>
    <col min="4" max="4" width="11.77734375" style="7" customWidth="1"/>
    <col min="5" max="6" width="8.88671875" style="7"/>
    <col min="7" max="12" width="8.88671875" style="6"/>
    <col min="13" max="13" width="10" style="6" bestFit="1" customWidth="1"/>
    <col min="14" max="16384" width="8.88671875" style="6"/>
  </cols>
  <sheetData>
    <row r="1" spans="1:13" ht="31.2" x14ac:dyDescent="0.6">
      <c r="A1" s="5" t="s">
        <v>0</v>
      </c>
    </row>
    <row r="2" spans="1:13" ht="31.2" x14ac:dyDescent="0.6">
      <c r="A2" s="5"/>
      <c r="C2" s="17" t="s">
        <v>44</v>
      </c>
    </row>
    <row r="4" spans="1:13" s="11" customFormat="1" ht="31.2" x14ac:dyDescent="0.3">
      <c r="A4" s="9" t="s">
        <v>1</v>
      </c>
      <c r="B4" s="9" t="s">
        <v>2</v>
      </c>
      <c r="C4" s="9" t="s">
        <v>3</v>
      </c>
      <c r="D4" s="18" t="s">
        <v>40</v>
      </c>
      <c r="E4" s="10" t="s">
        <v>4</v>
      </c>
      <c r="F4" s="10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9" t="s">
        <v>36</v>
      </c>
    </row>
    <row r="5" spans="1:13" s="16" customFormat="1" ht="15.6" x14ac:dyDescent="0.3">
      <c r="A5" s="10">
        <v>1</v>
      </c>
      <c r="B5" s="25">
        <v>6</v>
      </c>
      <c r="C5" s="12" t="s">
        <v>26</v>
      </c>
      <c r="D5" s="13">
        <v>1316</v>
      </c>
      <c r="E5" s="13">
        <v>10</v>
      </c>
      <c r="F5" s="10">
        <f>SUM(G5:L5)+6*E5+D5</f>
        <v>2599</v>
      </c>
      <c r="G5" s="14">
        <v>189</v>
      </c>
      <c r="H5" s="14">
        <v>210</v>
      </c>
      <c r="I5" s="14">
        <v>199</v>
      </c>
      <c r="J5" s="14">
        <v>225</v>
      </c>
      <c r="K5" s="14">
        <v>204</v>
      </c>
      <c r="L5" s="14">
        <v>196</v>
      </c>
      <c r="M5" s="15">
        <f t="shared" ref="M5:M10" si="0">AVERAGE(G5:L5)</f>
        <v>203.83333333333334</v>
      </c>
    </row>
    <row r="6" spans="1:13" s="16" customFormat="1" ht="15.6" x14ac:dyDescent="0.3">
      <c r="A6" s="10">
        <v>2</v>
      </c>
      <c r="B6" s="25">
        <v>6</v>
      </c>
      <c r="C6" s="12" t="s">
        <v>19</v>
      </c>
      <c r="D6" s="13">
        <v>1190</v>
      </c>
      <c r="E6" s="13">
        <v>0</v>
      </c>
      <c r="F6" s="10">
        <f t="shared" ref="F6:F17" si="1">SUM(G6:L6)+6*E6+D6</f>
        <v>2392</v>
      </c>
      <c r="G6" s="14">
        <v>215</v>
      </c>
      <c r="H6" s="14">
        <v>215</v>
      </c>
      <c r="I6" s="14">
        <v>207</v>
      </c>
      <c r="J6" s="14">
        <v>181</v>
      </c>
      <c r="K6" s="14">
        <v>201</v>
      </c>
      <c r="L6" s="14">
        <v>183</v>
      </c>
      <c r="M6" s="15">
        <f t="shared" si="0"/>
        <v>200.33333333333334</v>
      </c>
    </row>
    <row r="7" spans="1:13" s="16" customFormat="1" ht="15.6" x14ac:dyDescent="0.3">
      <c r="A7" s="10">
        <v>3</v>
      </c>
      <c r="B7" s="25">
        <v>3</v>
      </c>
      <c r="C7" s="9" t="s">
        <v>37</v>
      </c>
      <c r="D7" s="13">
        <v>1104</v>
      </c>
      <c r="E7" s="13">
        <v>18</v>
      </c>
      <c r="F7" s="10">
        <f t="shared" si="1"/>
        <v>2253</v>
      </c>
      <c r="G7" s="14">
        <v>194</v>
      </c>
      <c r="H7" s="14">
        <v>151</v>
      </c>
      <c r="I7" s="14">
        <v>213</v>
      </c>
      <c r="J7" s="14">
        <v>167</v>
      </c>
      <c r="K7" s="14">
        <v>155</v>
      </c>
      <c r="L7" s="14">
        <v>161</v>
      </c>
      <c r="M7" s="15">
        <f t="shared" si="0"/>
        <v>173.5</v>
      </c>
    </row>
    <row r="8" spans="1:13" s="16" customFormat="1" ht="15.6" x14ac:dyDescent="0.3">
      <c r="A8" s="10">
        <v>4</v>
      </c>
      <c r="B8" s="25">
        <v>1</v>
      </c>
      <c r="C8" s="9" t="s">
        <v>38</v>
      </c>
      <c r="D8" s="13">
        <v>1143</v>
      </c>
      <c r="E8" s="13">
        <v>14</v>
      </c>
      <c r="F8" s="10">
        <f t="shared" si="1"/>
        <v>2250</v>
      </c>
      <c r="G8" s="14">
        <v>182</v>
      </c>
      <c r="H8" s="14">
        <v>136</v>
      </c>
      <c r="I8" s="14">
        <v>187</v>
      </c>
      <c r="J8" s="14">
        <v>167</v>
      </c>
      <c r="K8" s="14">
        <v>195</v>
      </c>
      <c r="L8" s="14">
        <v>156</v>
      </c>
      <c r="M8" s="15">
        <f t="shared" si="0"/>
        <v>170.5</v>
      </c>
    </row>
    <row r="9" spans="1:13" s="16" customFormat="1" ht="15.6" x14ac:dyDescent="0.3">
      <c r="A9" s="10">
        <v>5</v>
      </c>
      <c r="B9" s="25">
        <v>3</v>
      </c>
      <c r="C9" s="9" t="s">
        <v>25</v>
      </c>
      <c r="D9" s="13">
        <v>1103</v>
      </c>
      <c r="E9" s="13">
        <v>21</v>
      </c>
      <c r="F9" s="10">
        <f t="shared" si="1"/>
        <v>2240</v>
      </c>
      <c r="G9" s="14">
        <v>182</v>
      </c>
      <c r="H9" s="14">
        <v>177</v>
      </c>
      <c r="I9" s="14">
        <v>171</v>
      </c>
      <c r="J9" s="14">
        <v>146</v>
      </c>
      <c r="K9" s="14">
        <v>146</v>
      </c>
      <c r="L9" s="14">
        <v>189</v>
      </c>
      <c r="M9" s="15">
        <f t="shared" si="0"/>
        <v>168.5</v>
      </c>
    </row>
    <row r="10" spans="1:13" s="16" customFormat="1" ht="15.6" x14ac:dyDescent="0.3">
      <c r="A10" s="10">
        <v>6</v>
      </c>
      <c r="B10" s="25">
        <v>2</v>
      </c>
      <c r="C10" s="9" t="s">
        <v>15</v>
      </c>
      <c r="D10" s="13">
        <v>1141</v>
      </c>
      <c r="E10" s="13">
        <v>8</v>
      </c>
      <c r="F10" s="10">
        <f t="shared" si="1"/>
        <v>2229</v>
      </c>
      <c r="G10" s="14">
        <v>173</v>
      </c>
      <c r="H10" s="14">
        <v>168</v>
      </c>
      <c r="I10" s="14">
        <v>157</v>
      </c>
      <c r="J10" s="14">
        <v>190</v>
      </c>
      <c r="K10" s="14">
        <v>216</v>
      </c>
      <c r="L10" s="14">
        <v>136</v>
      </c>
      <c r="M10" s="15">
        <f t="shared" si="0"/>
        <v>173.33333333333334</v>
      </c>
    </row>
    <row r="11" spans="1:13" s="16" customFormat="1" ht="15.6" x14ac:dyDescent="0.3">
      <c r="A11" s="10"/>
      <c r="B11" s="25"/>
      <c r="C11" s="9"/>
      <c r="D11" s="13"/>
      <c r="E11" s="13"/>
      <c r="F11" s="10"/>
      <c r="G11" s="14"/>
      <c r="H11" s="14"/>
      <c r="I11" s="14"/>
      <c r="J11" s="14"/>
      <c r="K11" s="14"/>
      <c r="L11" s="14"/>
      <c r="M11" s="15"/>
    </row>
    <row r="12" spans="1:13" s="16" customFormat="1" ht="15.6" x14ac:dyDescent="0.3">
      <c r="A12" s="10">
        <v>7</v>
      </c>
      <c r="B12" s="25">
        <v>1</v>
      </c>
      <c r="C12" s="12" t="s">
        <v>32</v>
      </c>
      <c r="D12" s="13">
        <v>1161</v>
      </c>
      <c r="E12" s="13">
        <v>0</v>
      </c>
      <c r="F12" s="10">
        <f t="shared" si="1"/>
        <v>2210</v>
      </c>
      <c r="G12" s="14">
        <v>188</v>
      </c>
      <c r="H12" s="14">
        <v>214</v>
      </c>
      <c r="I12" s="14">
        <v>161</v>
      </c>
      <c r="J12" s="14">
        <v>161</v>
      </c>
      <c r="K12" s="14">
        <v>179</v>
      </c>
      <c r="L12" s="14">
        <v>146</v>
      </c>
      <c r="M12" s="15">
        <f t="shared" ref="M12:M17" si="2">AVERAGE(G12:L12)</f>
        <v>174.83333333333334</v>
      </c>
    </row>
    <row r="13" spans="1:13" s="16" customFormat="1" ht="15.6" x14ac:dyDescent="0.3">
      <c r="A13" s="10">
        <v>8</v>
      </c>
      <c r="B13" s="25">
        <v>4</v>
      </c>
      <c r="C13" s="9" t="s">
        <v>31</v>
      </c>
      <c r="D13" s="13">
        <v>1091</v>
      </c>
      <c r="E13" s="13">
        <v>9</v>
      </c>
      <c r="F13" s="10">
        <f t="shared" si="1"/>
        <v>2168</v>
      </c>
      <c r="G13" s="14">
        <v>195</v>
      </c>
      <c r="H13" s="14">
        <v>176</v>
      </c>
      <c r="I13" s="14">
        <v>176</v>
      </c>
      <c r="J13" s="14">
        <v>167</v>
      </c>
      <c r="K13" s="14">
        <v>166</v>
      </c>
      <c r="L13" s="14">
        <v>143</v>
      </c>
      <c r="M13" s="15">
        <f t="shared" si="2"/>
        <v>170.5</v>
      </c>
    </row>
    <row r="14" spans="1:13" s="16" customFormat="1" ht="15.6" x14ac:dyDescent="0.3">
      <c r="A14" s="10">
        <v>9</v>
      </c>
      <c r="B14" s="25">
        <v>2</v>
      </c>
      <c r="C14" s="9" t="s">
        <v>27</v>
      </c>
      <c r="D14" s="13">
        <v>1133</v>
      </c>
      <c r="E14" s="13">
        <v>30</v>
      </c>
      <c r="F14" s="10">
        <f t="shared" si="1"/>
        <v>2155</v>
      </c>
      <c r="G14" s="14">
        <v>150</v>
      </c>
      <c r="H14" s="14">
        <v>147</v>
      </c>
      <c r="I14" s="14">
        <v>152</v>
      </c>
      <c r="J14" s="14">
        <v>144</v>
      </c>
      <c r="K14" s="14">
        <v>101</v>
      </c>
      <c r="L14" s="14">
        <v>148</v>
      </c>
      <c r="M14" s="15">
        <f t="shared" si="2"/>
        <v>140.33333333333334</v>
      </c>
    </row>
    <row r="15" spans="1:13" s="16" customFormat="1" ht="15.6" x14ac:dyDescent="0.3">
      <c r="A15" s="10">
        <v>10</v>
      </c>
      <c r="B15" s="25">
        <v>5</v>
      </c>
      <c r="C15" s="9" t="s">
        <v>10</v>
      </c>
      <c r="D15" s="13">
        <v>1054</v>
      </c>
      <c r="E15" s="13">
        <v>3</v>
      </c>
      <c r="F15" s="10">
        <f t="shared" si="1"/>
        <v>2101</v>
      </c>
      <c r="G15" s="14">
        <v>187</v>
      </c>
      <c r="H15" s="14">
        <v>170</v>
      </c>
      <c r="I15" s="14">
        <v>139</v>
      </c>
      <c r="J15" s="14">
        <v>158</v>
      </c>
      <c r="K15" s="14">
        <v>184</v>
      </c>
      <c r="L15" s="14">
        <v>191</v>
      </c>
      <c r="M15" s="15">
        <f t="shared" si="2"/>
        <v>171.5</v>
      </c>
    </row>
    <row r="16" spans="1:13" s="16" customFormat="1" ht="15.6" x14ac:dyDescent="0.3">
      <c r="A16" s="10">
        <v>11</v>
      </c>
      <c r="B16" s="25">
        <v>4</v>
      </c>
      <c r="C16" s="12" t="s">
        <v>17</v>
      </c>
      <c r="D16" s="13">
        <v>1058</v>
      </c>
      <c r="E16" s="13">
        <v>8</v>
      </c>
      <c r="F16" s="10">
        <f t="shared" si="1"/>
        <v>2082</v>
      </c>
      <c r="G16" s="14">
        <v>209</v>
      </c>
      <c r="H16" s="14">
        <v>159</v>
      </c>
      <c r="I16" s="14">
        <v>175</v>
      </c>
      <c r="J16" s="14">
        <v>107</v>
      </c>
      <c r="K16" s="14">
        <v>166</v>
      </c>
      <c r="L16" s="14">
        <v>160</v>
      </c>
      <c r="M16" s="15">
        <f t="shared" si="2"/>
        <v>162.66666666666666</v>
      </c>
    </row>
    <row r="17" spans="1:13" s="16" customFormat="1" ht="15.6" x14ac:dyDescent="0.3">
      <c r="A17" s="10">
        <v>12</v>
      </c>
      <c r="B17" s="25">
        <v>5</v>
      </c>
      <c r="C17" s="12" t="s">
        <v>11</v>
      </c>
      <c r="D17" s="13">
        <v>1042</v>
      </c>
      <c r="E17" s="13">
        <v>13</v>
      </c>
      <c r="F17" s="10">
        <f t="shared" si="1"/>
        <v>2040</v>
      </c>
      <c r="G17" s="14">
        <v>161</v>
      </c>
      <c r="H17" s="14">
        <v>175</v>
      </c>
      <c r="I17" s="14">
        <v>127</v>
      </c>
      <c r="J17" s="14">
        <v>147</v>
      </c>
      <c r="K17" s="14">
        <v>164</v>
      </c>
      <c r="L17" s="14">
        <v>146</v>
      </c>
      <c r="M17" s="15">
        <f t="shared" si="2"/>
        <v>153.33333333333334</v>
      </c>
    </row>
  </sheetData>
  <sortState xmlns:xlrd2="http://schemas.microsoft.com/office/spreadsheetml/2017/richdata2" ref="B5:L17">
    <sortCondition descending="1" ref="F5:F17"/>
  </sortState>
  <conditionalFormatting sqref="G5:M17">
    <cfRule type="cellIs" dxfId="5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zoomScale="140" zoomScaleNormal="140" workbookViewId="0">
      <selection activeCell="E5" sqref="E5:E8"/>
    </sheetView>
  </sheetViews>
  <sheetFormatPr defaultColWidth="8.88671875" defaultRowHeight="14.4" x14ac:dyDescent="0.3"/>
  <cols>
    <col min="1" max="1" width="5" style="6" customWidth="1"/>
    <col min="2" max="2" width="5.21875" style="6" bestFit="1" customWidth="1"/>
    <col min="3" max="3" width="22.5546875" style="6" customWidth="1"/>
    <col min="4" max="4" width="11.5546875" style="7" bestFit="1" customWidth="1"/>
    <col min="5" max="6" width="8.88671875" style="7"/>
    <col min="7" max="12" width="8.88671875" style="6"/>
    <col min="13" max="13" width="10" style="6" bestFit="1" customWidth="1"/>
    <col min="14" max="16384" width="8.88671875" style="6"/>
  </cols>
  <sheetData>
    <row r="1" spans="1:13" ht="31.2" x14ac:dyDescent="0.6">
      <c r="A1" s="5" t="s">
        <v>0</v>
      </c>
    </row>
    <row r="2" spans="1:13" ht="31.2" x14ac:dyDescent="0.6">
      <c r="A2" s="5"/>
      <c r="C2" s="17" t="s">
        <v>45</v>
      </c>
    </row>
    <row r="4" spans="1:13" s="11" customFormat="1" ht="31.2" x14ac:dyDescent="0.3">
      <c r="A4" s="9" t="s">
        <v>1</v>
      </c>
      <c r="B4" s="9" t="s">
        <v>2</v>
      </c>
      <c r="C4" s="9" t="s">
        <v>3</v>
      </c>
      <c r="D4" s="18" t="s">
        <v>40</v>
      </c>
      <c r="E4" s="10" t="s">
        <v>4</v>
      </c>
      <c r="F4" s="10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9" t="s">
        <v>36</v>
      </c>
    </row>
    <row r="5" spans="1:13" s="16" customFormat="1" ht="15.6" x14ac:dyDescent="0.3">
      <c r="A5" s="10">
        <v>1</v>
      </c>
      <c r="B5" s="25">
        <v>3</v>
      </c>
      <c r="C5" s="12" t="s">
        <v>14</v>
      </c>
      <c r="D5" s="13">
        <v>1156</v>
      </c>
      <c r="E5" s="13">
        <v>7</v>
      </c>
      <c r="F5" s="10">
        <f>SUM(G5:L5)+6*E5+D5</f>
        <v>2305</v>
      </c>
      <c r="G5" s="14">
        <v>157</v>
      </c>
      <c r="H5" s="14">
        <v>191</v>
      </c>
      <c r="I5" s="14">
        <v>181</v>
      </c>
      <c r="J5" s="14">
        <v>188</v>
      </c>
      <c r="K5" s="14">
        <v>174</v>
      </c>
      <c r="L5" s="14">
        <v>216</v>
      </c>
      <c r="M5" s="15">
        <f t="shared" ref="M5:M12" si="0">AVERAGE(G5:L5)</f>
        <v>184.5</v>
      </c>
    </row>
    <row r="6" spans="1:13" s="16" customFormat="1" ht="15.6" x14ac:dyDescent="0.3">
      <c r="A6" s="10">
        <v>2</v>
      </c>
      <c r="B6" s="25">
        <v>3</v>
      </c>
      <c r="C6" s="12" t="s">
        <v>24</v>
      </c>
      <c r="D6" s="13">
        <v>1025</v>
      </c>
      <c r="E6" s="13">
        <v>6</v>
      </c>
      <c r="F6" s="10">
        <f>SUM(G6:L6)+6*E6+D6</f>
        <v>2016</v>
      </c>
      <c r="G6" s="14">
        <v>168</v>
      </c>
      <c r="H6" s="14">
        <v>180</v>
      </c>
      <c r="I6" s="14">
        <v>136</v>
      </c>
      <c r="J6" s="14">
        <v>171</v>
      </c>
      <c r="K6" s="14">
        <v>165</v>
      </c>
      <c r="L6" s="14">
        <v>135</v>
      </c>
      <c r="M6" s="15">
        <f t="shared" si="0"/>
        <v>159.16666666666666</v>
      </c>
    </row>
    <row r="7" spans="1:13" s="16" customFormat="1" ht="15.6" x14ac:dyDescent="0.3">
      <c r="A7" s="10">
        <v>3</v>
      </c>
      <c r="B7" s="25">
        <v>4</v>
      </c>
      <c r="C7" s="12" t="s">
        <v>13</v>
      </c>
      <c r="D7" s="13">
        <v>1000</v>
      </c>
      <c r="E7" s="13">
        <v>3</v>
      </c>
      <c r="F7" s="10">
        <f>SUM(G7:L7)+6*E7+D7</f>
        <v>1959</v>
      </c>
      <c r="G7" s="14">
        <v>168</v>
      </c>
      <c r="H7" s="14">
        <v>178</v>
      </c>
      <c r="I7" s="14">
        <v>123</v>
      </c>
      <c r="J7" s="14">
        <v>138</v>
      </c>
      <c r="K7" s="14">
        <v>179</v>
      </c>
      <c r="L7" s="14">
        <v>155</v>
      </c>
      <c r="M7" s="15">
        <f t="shared" si="0"/>
        <v>156.83333333333334</v>
      </c>
    </row>
    <row r="8" spans="1:13" s="16" customFormat="1" ht="15.6" x14ac:dyDescent="0.3">
      <c r="A8" s="10">
        <v>4</v>
      </c>
      <c r="B8" s="25">
        <v>5</v>
      </c>
      <c r="C8" s="9" t="s">
        <v>12</v>
      </c>
      <c r="D8" s="13">
        <v>940</v>
      </c>
      <c r="E8" s="13">
        <v>1</v>
      </c>
      <c r="F8" s="10">
        <f>SUM(G8:L8)+6*E8+D8</f>
        <v>1939</v>
      </c>
      <c r="G8" s="14">
        <v>190</v>
      </c>
      <c r="H8" s="14">
        <v>139</v>
      </c>
      <c r="I8" s="14">
        <v>148</v>
      </c>
      <c r="J8" s="14">
        <v>152</v>
      </c>
      <c r="K8" s="14">
        <v>201</v>
      </c>
      <c r="L8" s="14">
        <v>163</v>
      </c>
      <c r="M8" s="15">
        <f t="shared" si="0"/>
        <v>165.5</v>
      </c>
    </row>
    <row r="9" spans="1:13" s="16" customFormat="1" ht="15.6" x14ac:dyDescent="0.3">
      <c r="A9" s="10"/>
      <c r="B9" s="25"/>
      <c r="C9" s="9"/>
      <c r="D9" s="13"/>
      <c r="E9" s="13"/>
      <c r="F9" s="10"/>
      <c r="G9" s="14"/>
      <c r="H9" s="14"/>
      <c r="I9" s="14"/>
      <c r="J9" s="14"/>
      <c r="K9" s="14"/>
      <c r="L9" s="14"/>
      <c r="M9" s="15"/>
    </row>
    <row r="10" spans="1:13" s="16" customFormat="1" ht="15.6" x14ac:dyDescent="0.3">
      <c r="A10" s="10">
        <v>5</v>
      </c>
      <c r="B10" s="25">
        <v>4</v>
      </c>
      <c r="C10" s="9" t="s">
        <v>30</v>
      </c>
      <c r="D10" s="13">
        <v>923</v>
      </c>
      <c r="E10" s="13">
        <v>0</v>
      </c>
      <c r="F10" s="10">
        <f>SUM(G10:L10)+6*E10+D10</f>
        <v>1919</v>
      </c>
      <c r="G10" s="14">
        <v>163</v>
      </c>
      <c r="H10" s="14">
        <v>193</v>
      </c>
      <c r="I10" s="14">
        <v>181</v>
      </c>
      <c r="J10" s="14">
        <v>166</v>
      </c>
      <c r="K10" s="14">
        <v>161</v>
      </c>
      <c r="L10" s="14">
        <v>132</v>
      </c>
      <c r="M10" s="15">
        <f t="shared" si="0"/>
        <v>166</v>
      </c>
    </row>
    <row r="11" spans="1:13" s="16" customFormat="1" ht="15.6" x14ac:dyDescent="0.3">
      <c r="A11" s="10">
        <v>6</v>
      </c>
      <c r="B11" s="25">
        <v>4</v>
      </c>
      <c r="C11" s="9" t="s">
        <v>18</v>
      </c>
      <c r="D11" s="13">
        <v>971</v>
      </c>
      <c r="E11" s="13">
        <v>0</v>
      </c>
      <c r="F11" s="10">
        <f>SUM(G11:L11)+6*E11+D11</f>
        <v>1842</v>
      </c>
      <c r="G11" s="14">
        <v>172</v>
      </c>
      <c r="H11" s="14">
        <v>154</v>
      </c>
      <c r="I11" s="14">
        <v>151</v>
      </c>
      <c r="J11" s="14">
        <v>114</v>
      </c>
      <c r="K11" s="14">
        <v>162</v>
      </c>
      <c r="L11" s="14">
        <v>118</v>
      </c>
      <c r="M11" s="15">
        <f t="shared" si="0"/>
        <v>145.16666666666666</v>
      </c>
    </row>
    <row r="12" spans="1:13" s="16" customFormat="1" ht="15.6" x14ac:dyDescent="0.3">
      <c r="A12" s="10">
        <v>7</v>
      </c>
      <c r="B12" s="25">
        <v>2</v>
      </c>
      <c r="C12" s="9" t="s">
        <v>7</v>
      </c>
      <c r="D12" s="13">
        <v>884</v>
      </c>
      <c r="E12" s="13">
        <v>3</v>
      </c>
      <c r="F12" s="10">
        <f>SUM(G12:L12)+6*E12+D12</f>
        <v>1644</v>
      </c>
      <c r="G12" s="14">
        <v>167</v>
      </c>
      <c r="H12" s="14">
        <v>134</v>
      </c>
      <c r="I12" s="14">
        <v>105</v>
      </c>
      <c r="J12" s="14">
        <v>103</v>
      </c>
      <c r="K12" s="14">
        <v>113</v>
      </c>
      <c r="L12" s="14">
        <v>120</v>
      </c>
      <c r="M12" s="15">
        <f t="shared" si="0"/>
        <v>123.66666666666667</v>
      </c>
    </row>
  </sheetData>
  <sortState xmlns:xlrd2="http://schemas.microsoft.com/office/spreadsheetml/2017/richdata2" ref="B5:L12">
    <sortCondition descending="1" ref="F5:F12"/>
  </sortState>
  <conditionalFormatting sqref="G5:M12">
    <cfRule type="cellIs" dxfId="4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4" zoomScaleNormal="100" workbookViewId="0">
      <selection activeCell="A2" sqref="A2"/>
    </sheetView>
  </sheetViews>
  <sheetFormatPr defaultColWidth="8.88671875" defaultRowHeight="14.4" x14ac:dyDescent="0.3"/>
  <cols>
    <col min="1" max="1" width="5" style="6" customWidth="1"/>
    <col min="2" max="2" width="22.5546875" style="6" customWidth="1"/>
    <col min="3" max="3" width="6.21875" style="7" bestFit="1" customWidth="1"/>
    <col min="4" max="4" width="8.88671875" style="19"/>
    <col min="5" max="16384" width="8.88671875" style="6"/>
  </cols>
  <sheetData>
    <row r="1" spans="1:11" ht="31.2" x14ac:dyDescent="0.6">
      <c r="A1" s="5" t="s">
        <v>0</v>
      </c>
    </row>
    <row r="3" spans="1:11" s="8" customFormat="1" ht="15.6" x14ac:dyDescent="0.3">
      <c r="A3" s="9" t="s">
        <v>1</v>
      </c>
      <c r="B3" s="9" t="s">
        <v>3</v>
      </c>
      <c r="C3" s="10" t="s">
        <v>4</v>
      </c>
      <c r="D3" s="10" t="s">
        <v>5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 t="s">
        <v>36</v>
      </c>
    </row>
    <row r="4" spans="1:11" ht="15.6" x14ac:dyDescent="0.3">
      <c r="A4" s="10">
        <v>1</v>
      </c>
      <c r="B4" s="12" t="s">
        <v>26</v>
      </c>
      <c r="C4" s="13">
        <v>10</v>
      </c>
      <c r="D4" s="10">
        <f t="shared" ref="D4:D32" si="0">SUM(E4:J4)+6*C4</f>
        <v>1316</v>
      </c>
      <c r="E4" s="20">
        <v>267</v>
      </c>
      <c r="F4" s="14">
        <v>191</v>
      </c>
      <c r="G4" s="20">
        <v>213</v>
      </c>
      <c r="H4" s="14">
        <v>184</v>
      </c>
      <c r="I4" s="20">
        <v>208</v>
      </c>
      <c r="J4" s="14">
        <v>193</v>
      </c>
      <c r="K4" s="21">
        <f t="shared" ref="K4:K32" si="1">AVERAGE(E4:J4)</f>
        <v>209.33333333333334</v>
      </c>
    </row>
    <row r="5" spans="1:11" ht="15.6" x14ac:dyDescent="0.3">
      <c r="A5" s="10">
        <v>2</v>
      </c>
      <c r="B5" s="12" t="s">
        <v>19</v>
      </c>
      <c r="C5" s="13">
        <v>0</v>
      </c>
      <c r="D5" s="10">
        <f t="shared" si="0"/>
        <v>1190</v>
      </c>
      <c r="E5" s="14">
        <v>171</v>
      </c>
      <c r="F5" s="20">
        <v>218</v>
      </c>
      <c r="G5" s="14">
        <v>160</v>
      </c>
      <c r="H5" s="14">
        <v>177</v>
      </c>
      <c r="I5" s="20">
        <v>244</v>
      </c>
      <c r="J5" s="20">
        <v>220</v>
      </c>
      <c r="K5" s="15">
        <f t="shared" si="1"/>
        <v>198.33333333333334</v>
      </c>
    </row>
    <row r="6" spans="1:11" ht="15.6" x14ac:dyDescent="0.3">
      <c r="A6" s="10">
        <v>3</v>
      </c>
      <c r="B6" s="12" t="s">
        <v>32</v>
      </c>
      <c r="C6" s="13">
        <v>0</v>
      </c>
      <c r="D6" s="10">
        <f t="shared" si="0"/>
        <v>1161</v>
      </c>
      <c r="E6" s="20">
        <v>223</v>
      </c>
      <c r="F6" s="14">
        <v>184</v>
      </c>
      <c r="G6" s="14">
        <v>132</v>
      </c>
      <c r="H6" s="20">
        <v>249</v>
      </c>
      <c r="I6" s="20">
        <v>236</v>
      </c>
      <c r="J6" s="14">
        <v>137</v>
      </c>
      <c r="K6" s="15">
        <f t="shared" si="1"/>
        <v>193.5</v>
      </c>
    </row>
    <row r="7" spans="1:11" ht="15.6" x14ac:dyDescent="0.3">
      <c r="A7" s="10">
        <v>4</v>
      </c>
      <c r="B7" s="22" t="s">
        <v>14</v>
      </c>
      <c r="C7" s="13">
        <v>7</v>
      </c>
      <c r="D7" s="10">
        <f t="shared" si="0"/>
        <v>1156</v>
      </c>
      <c r="E7" s="14">
        <v>182</v>
      </c>
      <c r="F7" s="14">
        <v>159</v>
      </c>
      <c r="G7" s="14">
        <v>156</v>
      </c>
      <c r="H7" s="14">
        <v>162</v>
      </c>
      <c r="I7" s="20">
        <v>236</v>
      </c>
      <c r="J7" s="14">
        <v>219</v>
      </c>
      <c r="K7" s="15">
        <f t="shared" si="1"/>
        <v>185.66666666666666</v>
      </c>
    </row>
    <row r="8" spans="1:11" ht="15.6" x14ac:dyDescent="0.3">
      <c r="A8" s="10">
        <v>5</v>
      </c>
      <c r="B8" s="9" t="s">
        <v>38</v>
      </c>
      <c r="C8" s="13">
        <v>14</v>
      </c>
      <c r="D8" s="10">
        <f t="shared" si="0"/>
        <v>1143</v>
      </c>
      <c r="E8" s="14">
        <v>155</v>
      </c>
      <c r="F8" s="14">
        <v>177</v>
      </c>
      <c r="G8" s="14">
        <v>188</v>
      </c>
      <c r="H8" s="20">
        <v>201</v>
      </c>
      <c r="I8" s="14">
        <v>166</v>
      </c>
      <c r="J8" s="14">
        <v>172</v>
      </c>
      <c r="K8" s="15">
        <f t="shared" si="1"/>
        <v>176.5</v>
      </c>
    </row>
    <row r="9" spans="1:11" ht="15.6" x14ac:dyDescent="0.3">
      <c r="A9" s="10">
        <v>6</v>
      </c>
      <c r="B9" s="9" t="s">
        <v>15</v>
      </c>
      <c r="C9" s="13">
        <v>8</v>
      </c>
      <c r="D9" s="10">
        <f t="shared" si="0"/>
        <v>1141</v>
      </c>
      <c r="E9" s="14">
        <v>197</v>
      </c>
      <c r="F9" s="14">
        <v>181</v>
      </c>
      <c r="G9" s="14">
        <v>185</v>
      </c>
      <c r="H9" s="20">
        <v>217</v>
      </c>
      <c r="I9" s="14">
        <v>151</v>
      </c>
      <c r="J9" s="14">
        <v>162</v>
      </c>
      <c r="K9" s="15">
        <f t="shared" si="1"/>
        <v>182.16666666666666</v>
      </c>
    </row>
    <row r="10" spans="1:11" ht="15.6" x14ac:dyDescent="0.3">
      <c r="A10" s="10">
        <v>7</v>
      </c>
      <c r="B10" s="9" t="s">
        <v>27</v>
      </c>
      <c r="C10" s="13">
        <v>30</v>
      </c>
      <c r="D10" s="10">
        <f t="shared" si="0"/>
        <v>1133</v>
      </c>
      <c r="E10" s="14">
        <v>169</v>
      </c>
      <c r="F10" s="14">
        <v>159</v>
      </c>
      <c r="G10" s="14">
        <v>140</v>
      </c>
      <c r="H10" s="14">
        <v>158</v>
      </c>
      <c r="I10" s="14">
        <v>189</v>
      </c>
      <c r="J10" s="14">
        <v>138</v>
      </c>
      <c r="K10" s="15">
        <f t="shared" si="1"/>
        <v>158.83333333333334</v>
      </c>
    </row>
    <row r="11" spans="1:11" ht="15.6" x14ac:dyDescent="0.3">
      <c r="A11" s="10">
        <v>8</v>
      </c>
      <c r="B11" s="9" t="s">
        <v>37</v>
      </c>
      <c r="C11" s="13">
        <v>18</v>
      </c>
      <c r="D11" s="10">
        <f t="shared" si="0"/>
        <v>1104</v>
      </c>
      <c r="E11" s="14">
        <v>152</v>
      </c>
      <c r="F11" s="14">
        <v>168</v>
      </c>
      <c r="G11" s="14">
        <v>184</v>
      </c>
      <c r="H11" s="14">
        <v>160</v>
      </c>
      <c r="I11" s="14">
        <v>175</v>
      </c>
      <c r="J11" s="14">
        <v>157</v>
      </c>
      <c r="K11" s="15">
        <f t="shared" si="1"/>
        <v>166</v>
      </c>
    </row>
    <row r="12" spans="1:11" ht="15.6" x14ac:dyDescent="0.3">
      <c r="A12" s="10">
        <v>9</v>
      </c>
      <c r="B12" s="9" t="s">
        <v>25</v>
      </c>
      <c r="C12" s="13">
        <v>21</v>
      </c>
      <c r="D12" s="10">
        <f t="shared" si="0"/>
        <v>1103</v>
      </c>
      <c r="E12" s="14">
        <v>146</v>
      </c>
      <c r="F12" s="14">
        <v>172</v>
      </c>
      <c r="G12" s="14">
        <v>186</v>
      </c>
      <c r="H12" s="14">
        <v>170</v>
      </c>
      <c r="I12" s="14">
        <v>155</v>
      </c>
      <c r="J12" s="14">
        <v>148</v>
      </c>
      <c r="K12" s="15">
        <f t="shared" si="1"/>
        <v>162.83333333333334</v>
      </c>
    </row>
    <row r="13" spans="1:11" ht="15.6" x14ac:dyDescent="0.3">
      <c r="A13" s="10">
        <v>10</v>
      </c>
      <c r="B13" s="9" t="s">
        <v>31</v>
      </c>
      <c r="C13" s="13">
        <v>9</v>
      </c>
      <c r="D13" s="10">
        <f t="shared" si="0"/>
        <v>1091</v>
      </c>
      <c r="E13" s="14">
        <v>183</v>
      </c>
      <c r="F13" s="20">
        <v>214</v>
      </c>
      <c r="G13" s="14">
        <v>172</v>
      </c>
      <c r="H13" s="14">
        <v>154</v>
      </c>
      <c r="I13" s="14">
        <v>144</v>
      </c>
      <c r="J13" s="14">
        <v>170</v>
      </c>
      <c r="K13" s="15">
        <f t="shared" si="1"/>
        <v>172.83333333333334</v>
      </c>
    </row>
    <row r="14" spans="1:11" ht="15.6" x14ac:dyDescent="0.3">
      <c r="A14" s="10">
        <v>11</v>
      </c>
      <c r="B14" s="12" t="s">
        <v>17</v>
      </c>
      <c r="C14" s="13">
        <v>8</v>
      </c>
      <c r="D14" s="10">
        <f t="shared" si="0"/>
        <v>1058</v>
      </c>
      <c r="E14" s="20">
        <v>200</v>
      </c>
      <c r="F14" s="14">
        <v>153</v>
      </c>
      <c r="G14" s="20">
        <v>202</v>
      </c>
      <c r="H14" s="14">
        <v>184</v>
      </c>
      <c r="I14" s="14">
        <v>122</v>
      </c>
      <c r="J14" s="14">
        <v>149</v>
      </c>
      <c r="K14" s="15">
        <f t="shared" si="1"/>
        <v>168.33333333333334</v>
      </c>
    </row>
    <row r="15" spans="1:11" ht="15.6" x14ac:dyDescent="0.3">
      <c r="A15" s="10">
        <v>12</v>
      </c>
      <c r="B15" s="9" t="s">
        <v>10</v>
      </c>
      <c r="C15" s="13">
        <v>3</v>
      </c>
      <c r="D15" s="10">
        <f t="shared" si="0"/>
        <v>1054</v>
      </c>
      <c r="E15" s="14">
        <v>173</v>
      </c>
      <c r="F15" s="20">
        <v>247</v>
      </c>
      <c r="G15" s="14">
        <v>126</v>
      </c>
      <c r="H15" s="20">
        <v>207</v>
      </c>
      <c r="I15" s="14">
        <v>138</v>
      </c>
      <c r="J15" s="14">
        <v>145</v>
      </c>
      <c r="K15" s="15">
        <f t="shared" si="1"/>
        <v>172.66666666666666</v>
      </c>
    </row>
    <row r="16" spans="1:11" ht="15.6" x14ac:dyDescent="0.3">
      <c r="A16" s="10">
        <v>13</v>
      </c>
      <c r="B16" s="12" t="s">
        <v>11</v>
      </c>
      <c r="C16" s="13">
        <v>13</v>
      </c>
      <c r="D16" s="10">
        <f t="shared" si="0"/>
        <v>1042</v>
      </c>
      <c r="E16" s="14">
        <v>179</v>
      </c>
      <c r="F16" s="14">
        <v>157</v>
      </c>
      <c r="G16" s="14">
        <v>151</v>
      </c>
      <c r="H16" s="14">
        <v>159</v>
      </c>
      <c r="I16" s="14">
        <v>178</v>
      </c>
      <c r="J16" s="14">
        <v>140</v>
      </c>
      <c r="K16" s="15">
        <f t="shared" si="1"/>
        <v>160.66666666666666</v>
      </c>
    </row>
    <row r="17" spans="1:11" ht="15.6" x14ac:dyDescent="0.3">
      <c r="A17" s="10">
        <v>14</v>
      </c>
      <c r="B17" s="12" t="s">
        <v>16</v>
      </c>
      <c r="C17" s="13">
        <v>6</v>
      </c>
      <c r="D17" s="10">
        <f t="shared" si="0"/>
        <v>1033</v>
      </c>
      <c r="E17" s="14">
        <v>160</v>
      </c>
      <c r="F17" s="14">
        <v>134</v>
      </c>
      <c r="G17" s="14">
        <v>146</v>
      </c>
      <c r="H17" s="20">
        <v>200</v>
      </c>
      <c r="I17" s="14">
        <v>163</v>
      </c>
      <c r="J17" s="14">
        <v>194</v>
      </c>
      <c r="K17" s="15">
        <f t="shared" si="1"/>
        <v>166.16666666666666</v>
      </c>
    </row>
    <row r="18" spans="1:11" ht="15.6" x14ac:dyDescent="0.3">
      <c r="A18" s="10">
        <v>15</v>
      </c>
      <c r="B18" s="9" t="s">
        <v>21</v>
      </c>
      <c r="C18" s="13">
        <v>0</v>
      </c>
      <c r="D18" s="10">
        <f t="shared" si="0"/>
        <v>1029</v>
      </c>
      <c r="E18" s="14">
        <v>180</v>
      </c>
      <c r="F18" s="14">
        <v>152</v>
      </c>
      <c r="G18" s="14">
        <v>152</v>
      </c>
      <c r="H18" s="14">
        <v>182</v>
      </c>
      <c r="I18" s="14">
        <v>169</v>
      </c>
      <c r="J18" s="14">
        <v>194</v>
      </c>
      <c r="K18" s="15">
        <f t="shared" si="1"/>
        <v>171.5</v>
      </c>
    </row>
    <row r="19" spans="1:11" ht="15.6" x14ac:dyDescent="0.3">
      <c r="A19" s="10">
        <v>16</v>
      </c>
      <c r="B19" s="22" t="s">
        <v>24</v>
      </c>
      <c r="C19" s="13">
        <v>6</v>
      </c>
      <c r="D19" s="10">
        <f t="shared" si="0"/>
        <v>1025</v>
      </c>
      <c r="E19" s="20">
        <v>211</v>
      </c>
      <c r="F19" s="14">
        <v>165</v>
      </c>
      <c r="G19" s="14">
        <v>131</v>
      </c>
      <c r="H19" s="14">
        <v>174</v>
      </c>
      <c r="I19" s="14">
        <v>164</v>
      </c>
      <c r="J19" s="14">
        <v>144</v>
      </c>
      <c r="K19" s="15">
        <f t="shared" si="1"/>
        <v>164.83333333333334</v>
      </c>
    </row>
    <row r="20" spans="1:11" ht="15.6" x14ac:dyDescent="0.3">
      <c r="A20" s="10">
        <v>17</v>
      </c>
      <c r="B20" s="12" t="s">
        <v>34</v>
      </c>
      <c r="C20" s="13">
        <v>17</v>
      </c>
      <c r="D20" s="10">
        <f t="shared" si="0"/>
        <v>1019</v>
      </c>
      <c r="E20" s="14">
        <v>192</v>
      </c>
      <c r="F20" s="14">
        <v>134</v>
      </c>
      <c r="G20" s="14">
        <v>151</v>
      </c>
      <c r="H20" s="14">
        <v>144</v>
      </c>
      <c r="I20" s="14">
        <v>121</v>
      </c>
      <c r="J20" s="14">
        <v>175</v>
      </c>
      <c r="K20" s="15">
        <f t="shared" si="1"/>
        <v>152.83333333333334</v>
      </c>
    </row>
    <row r="21" spans="1:11" ht="15.6" x14ac:dyDescent="0.3">
      <c r="A21" s="10">
        <v>18</v>
      </c>
      <c r="B21" s="12" t="s">
        <v>9</v>
      </c>
      <c r="C21" s="13">
        <v>1</v>
      </c>
      <c r="D21" s="10">
        <f t="shared" si="0"/>
        <v>1012</v>
      </c>
      <c r="E21" s="14">
        <v>163</v>
      </c>
      <c r="F21" s="14">
        <v>169</v>
      </c>
      <c r="G21" s="14">
        <v>158</v>
      </c>
      <c r="H21" s="14">
        <v>133</v>
      </c>
      <c r="I21" s="14">
        <v>137</v>
      </c>
      <c r="J21" s="14">
        <v>246</v>
      </c>
      <c r="K21" s="15">
        <f t="shared" si="1"/>
        <v>167.66666666666666</v>
      </c>
    </row>
    <row r="22" spans="1:11" ht="15.6" x14ac:dyDescent="0.3">
      <c r="A22" s="10">
        <v>19</v>
      </c>
      <c r="B22" s="9" t="s">
        <v>39</v>
      </c>
      <c r="C22" s="13">
        <v>16</v>
      </c>
      <c r="D22" s="10">
        <f t="shared" si="0"/>
        <v>1008</v>
      </c>
      <c r="E22" s="14">
        <v>130</v>
      </c>
      <c r="F22" s="14">
        <v>146</v>
      </c>
      <c r="G22" s="14">
        <v>170</v>
      </c>
      <c r="H22" s="14">
        <v>171</v>
      </c>
      <c r="I22" s="14">
        <v>161</v>
      </c>
      <c r="J22" s="14">
        <v>134</v>
      </c>
      <c r="K22" s="15">
        <f t="shared" si="1"/>
        <v>152</v>
      </c>
    </row>
    <row r="23" spans="1:11" ht="15.6" x14ac:dyDescent="0.3">
      <c r="A23" s="10">
        <v>20</v>
      </c>
      <c r="B23" s="23" t="s">
        <v>13</v>
      </c>
      <c r="C23" s="13">
        <v>3</v>
      </c>
      <c r="D23" s="10">
        <f t="shared" si="0"/>
        <v>1000</v>
      </c>
      <c r="E23" s="14">
        <v>173</v>
      </c>
      <c r="F23" s="14">
        <v>112</v>
      </c>
      <c r="G23" s="14">
        <v>147</v>
      </c>
      <c r="H23" s="14">
        <v>189</v>
      </c>
      <c r="I23" s="14">
        <v>162</v>
      </c>
      <c r="J23" s="14">
        <v>199</v>
      </c>
      <c r="K23" s="15">
        <f t="shared" si="1"/>
        <v>163.66666666666666</v>
      </c>
    </row>
    <row r="24" spans="1:11" ht="15.6" x14ac:dyDescent="0.3">
      <c r="A24" s="10">
        <v>21</v>
      </c>
      <c r="B24" s="12" t="s">
        <v>22</v>
      </c>
      <c r="C24" s="13">
        <v>5</v>
      </c>
      <c r="D24" s="10">
        <f t="shared" si="0"/>
        <v>977</v>
      </c>
      <c r="E24" s="14">
        <v>179</v>
      </c>
      <c r="F24" s="14">
        <v>197</v>
      </c>
      <c r="G24" s="14">
        <v>120</v>
      </c>
      <c r="H24" s="14">
        <v>158</v>
      </c>
      <c r="I24" s="14">
        <v>146</v>
      </c>
      <c r="J24" s="14">
        <v>147</v>
      </c>
      <c r="K24" s="15">
        <f t="shared" si="1"/>
        <v>157.83333333333334</v>
      </c>
    </row>
    <row r="25" spans="1:11" ht="15.6" x14ac:dyDescent="0.3">
      <c r="A25" s="10">
        <v>22</v>
      </c>
      <c r="B25" s="9" t="s">
        <v>33</v>
      </c>
      <c r="C25" s="13">
        <v>0</v>
      </c>
      <c r="D25" s="10">
        <f t="shared" si="0"/>
        <v>973</v>
      </c>
      <c r="E25" s="20">
        <v>218</v>
      </c>
      <c r="F25" s="14">
        <v>151</v>
      </c>
      <c r="G25" s="14">
        <v>147</v>
      </c>
      <c r="H25" s="14">
        <v>194</v>
      </c>
      <c r="I25" s="14">
        <v>126</v>
      </c>
      <c r="J25" s="14">
        <v>137</v>
      </c>
      <c r="K25" s="15">
        <f t="shared" si="1"/>
        <v>162.16666666666666</v>
      </c>
    </row>
    <row r="26" spans="1:11" ht="15.6" x14ac:dyDescent="0.3">
      <c r="A26" s="10">
        <v>23</v>
      </c>
      <c r="B26" s="23" t="s">
        <v>18</v>
      </c>
      <c r="C26" s="13">
        <v>0</v>
      </c>
      <c r="D26" s="10">
        <f t="shared" si="0"/>
        <v>971</v>
      </c>
      <c r="E26" s="14">
        <v>143</v>
      </c>
      <c r="F26" s="14">
        <v>168</v>
      </c>
      <c r="G26" s="14">
        <v>156</v>
      </c>
      <c r="H26" s="14">
        <v>161</v>
      </c>
      <c r="I26" s="14">
        <v>168</v>
      </c>
      <c r="J26" s="14">
        <v>175</v>
      </c>
      <c r="K26" s="15">
        <f t="shared" si="1"/>
        <v>161.83333333333334</v>
      </c>
    </row>
    <row r="27" spans="1:11" ht="15.6" x14ac:dyDescent="0.3">
      <c r="A27" s="10">
        <v>24</v>
      </c>
      <c r="B27" s="12" t="s">
        <v>28</v>
      </c>
      <c r="C27" s="13">
        <v>8</v>
      </c>
      <c r="D27" s="10">
        <f t="shared" si="0"/>
        <v>954</v>
      </c>
      <c r="E27" s="14">
        <v>132</v>
      </c>
      <c r="F27" s="14">
        <v>172</v>
      </c>
      <c r="G27" s="14">
        <v>171</v>
      </c>
      <c r="H27" s="14">
        <v>179</v>
      </c>
      <c r="I27" s="14">
        <v>123</v>
      </c>
      <c r="J27" s="14">
        <v>129</v>
      </c>
      <c r="K27" s="15">
        <f t="shared" si="1"/>
        <v>151</v>
      </c>
    </row>
    <row r="28" spans="1:11" ht="15.6" x14ac:dyDescent="0.3">
      <c r="A28" s="10">
        <v>25</v>
      </c>
      <c r="B28" s="22" t="s">
        <v>12</v>
      </c>
      <c r="C28" s="13">
        <v>1</v>
      </c>
      <c r="D28" s="10">
        <f t="shared" si="0"/>
        <v>940</v>
      </c>
      <c r="E28" s="14">
        <v>161</v>
      </c>
      <c r="F28" s="14">
        <v>147</v>
      </c>
      <c r="G28" s="14">
        <v>143</v>
      </c>
      <c r="H28" s="14">
        <v>158</v>
      </c>
      <c r="I28" s="14">
        <v>185</v>
      </c>
      <c r="J28" s="14">
        <v>140</v>
      </c>
      <c r="K28" s="15">
        <f t="shared" si="1"/>
        <v>155.66666666666666</v>
      </c>
    </row>
    <row r="29" spans="1:11" ht="15.6" x14ac:dyDescent="0.3">
      <c r="A29" s="10">
        <v>26</v>
      </c>
      <c r="B29" s="22" t="s">
        <v>30</v>
      </c>
      <c r="C29" s="13">
        <v>0</v>
      </c>
      <c r="D29" s="10">
        <f t="shared" si="0"/>
        <v>923</v>
      </c>
      <c r="E29" s="14">
        <v>128</v>
      </c>
      <c r="F29" s="14">
        <v>174</v>
      </c>
      <c r="G29" s="14">
        <v>178</v>
      </c>
      <c r="H29" s="14">
        <v>135</v>
      </c>
      <c r="I29" s="14">
        <v>168</v>
      </c>
      <c r="J29" s="14">
        <v>140</v>
      </c>
      <c r="K29" s="15">
        <f t="shared" si="1"/>
        <v>153.83333333333334</v>
      </c>
    </row>
    <row r="30" spans="1:11" ht="15.6" x14ac:dyDescent="0.3">
      <c r="A30" s="10">
        <v>27</v>
      </c>
      <c r="B30" s="9" t="s">
        <v>8</v>
      </c>
      <c r="C30" s="13">
        <v>0</v>
      </c>
      <c r="D30" s="10">
        <f t="shared" si="0"/>
        <v>894</v>
      </c>
      <c r="E30" s="14">
        <v>174</v>
      </c>
      <c r="F30" s="20">
        <v>214</v>
      </c>
      <c r="G30" s="14">
        <v>131</v>
      </c>
      <c r="H30" s="14">
        <v>135</v>
      </c>
      <c r="I30" s="14">
        <v>148</v>
      </c>
      <c r="J30" s="14">
        <v>92</v>
      </c>
      <c r="K30" s="15">
        <f t="shared" si="1"/>
        <v>149</v>
      </c>
    </row>
    <row r="31" spans="1:11" ht="15.6" x14ac:dyDescent="0.3">
      <c r="A31" s="10">
        <v>28</v>
      </c>
      <c r="B31" s="23" t="s">
        <v>7</v>
      </c>
      <c r="C31" s="13">
        <v>3</v>
      </c>
      <c r="D31" s="10">
        <f t="shared" si="0"/>
        <v>884</v>
      </c>
      <c r="E31" s="14">
        <v>148</v>
      </c>
      <c r="F31" s="14">
        <v>140</v>
      </c>
      <c r="G31" s="14">
        <v>179</v>
      </c>
      <c r="H31" s="14">
        <v>131</v>
      </c>
      <c r="I31" s="14">
        <v>137</v>
      </c>
      <c r="J31" s="14">
        <v>131</v>
      </c>
      <c r="K31" s="15">
        <f t="shared" si="1"/>
        <v>144.33333333333334</v>
      </c>
    </row>
    <row r="32" spans="1:11" ht="15.6" x14ac:dyDescent="0.3">
      <c r="A32" s="10">
        <v>29</v>
      </c>
      <c r="B32" s="12" t="s">
        <v>20</v>
      </c>
      <c r="C32" s="13">
        <v>2</v>
      </c>
      <c r="D32" s="10">
        <f t="shared" si="0"/>
        <v>879</v>
      </c>
      <c r="E32" s="14">
        <v>147</v>
      </c>
      <c r="F32" s="14">
        <v>126</v>
      </c>
      <c r="G32" s="14">
        <v>146</v>
      </c>
      <c r="H32" s="14">
        <v>112</v>
      </c>
      <c r="I32" s="14">
        <v>180</v>
      </c>
      <c r="J32" s="14">
        <v>156</v>
      </c>
      <c r="K32" s="15">
        <f t="shared" si="1"/>
        <v>144.5</v>
      </c>
    </row>
  </sheetData>
  <sortState xmlns:xlrd2="http://schemas.microsoft.com/office/spreadsheetml/2017/richdata2" ref="B4:K32">
    <sortCondition descending="1" ref="D4:D32"/>
  </sortState>
  <conditionalFormatting sqref="E4:K32">
    <cfRule type="cellIs" dxfId="3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zoomScale="140" zoomScaleNormal="140" workbookViewId="0"/>
  </sheetViews>
  <sheetFormatPr defaultRowHeight="14.4" x14ac:dyDescent="0.3"/>
  <cols>
    <col min="1" max="1" width="3" bestFit="1" customWidth="1"/>
    <col min="2" max="2" width="18.44140625" customWidth="1"/>
    <col min="3" max="3" width="8" bestFit="1" customWidth="1"/>
    <col min="5" max="5" width="3" bestFit="1" customWidth="1"/>
    <col min="6" max="6" width="19.33203125" customWidth="1"/>
    <col min="7" max="7" width="8" bestFit="1" customWidth="1"/>
    <col min="9" max="9" width="3" bestFit="1" customWidth="1"/>
    <col min="10" max="10" width="13.88671875" customWidth="1"/>
    <col min="11" max="11" width="8" bestFit="1" customWidth="1"/>
  </cols>
  <sheetData>
    <row r="1" spans="1:12" ht="27.6" thickBot="1" x14ac:dyDescent="0.35">
      <c r="A1" s="1"/>
      <c r="B1" s="2" t="s">
        <v>3</v>
      </c>
      <c r="C1" s="3" t="s">
        <v>6</v>
      </c>
      <c r="D1" s="1" t="s">
        <v>35</v>
      </c>
      <c r="E1" s="1"/>
      <c r="F1" s="2" t="s">
        <v>3</v>
      </c>
      <c r="G1" s="3" t="s">
        <v>6</v>
      </c>
      <c r="H1" s="1" t="s">
        <v>35</v>
      </c>
      <c r="I1" s="1"/>
      <c r="J1" s="2" t="s">
        <v>3</v>
      </c>
      <c r="K1" s="3" t="s">
        <v>6</v>
      </c>
      <c r="L1" s="1" t="s">
        <v>35</v>
      </c>
    </row>
    <row r="2" spans="1:12" ht="15" thickBot="1" x14ac:dyDescent="0.35">
      <c r="A2" s="1">
        <v>1</v>
      </c>
      <c r="B2" s="1" t="s">
        <v>7</v>
      </c>
      <c r="C2" s="4">
        <v>1965</v>
      </c>
      <c r="D2" s="1">
        <f>1968-C2</f>
        <v>3</v>
      </c>
      <c r="E2" s="1">
        <v>1</v>
      </c>
      <c r="F2" s="1" t="s">
        <v>8</v>
      </c>
      <c r="G2" s="4">
        <v>1973</v>
      </c>
      <c r="H2" s="1"/>
      <c r="I2" s="1">
        <v>1</v>
      </c>
      <c r="J2" s="1" t="s">
        <v>9</v>
      </c>
      <c r="K2" s="4">
        <v>1967</v>
      </c>
      <c r="L2" s="1">
        <f>1968-K2</f>
        <v>1</v>
      </c>
    </row>
    <row r="3" spans="1:12" ht="15" thickBot="1" x14ac:dyDescent="0.35">
      <c r="A3" s="1">
        <v>2</v>
      </c>
      <c r="B3" s="1" t="s">
        <v>10</v>
      </c>
      <c r="C3" s="4">
        <v>1965</v>
      </c>
      <c r="D3" s="1">
        <f t="shared" ref="D3:D12" si="0">1968-C3</f>
        <v>3</v>
      </c>
      <c r="E3" s="1">
        <v>2</v>
      </c>
      <c r="F3" s="1" t="s">
        <v>11</v>
      </c>
      <c r="G3" s="4">
        <v>1955</v>
      </c>
      <c r="H3" s="1">
        <f t="shared" ref="H3:H13" si="1">1968-G3</f>
        <v>13</v>
      </c>
      <c r="I3" s="1">
        <v>2</v>
      </c>
      <c r="J3" s="1" t="s">
        <v>12</v>
      </c>
      <c r="K3" s="4">
        <v>1967</v>
      </c>
      <c r="L3" s="1">
        <f t="shared" ref="L3:L6" si="2">1968-K3</f>
        <v>1</v>
      </c>
    </row>
    <row r="4" spans="1:12" ht="15" thickBot="1" x14ac:dyDescent="0.35">
      <c r="A4" s="1">
        <v>3</v>
      </c>
      <c r="B4" s="1" t="s">
        <v>13</v>
      </c>
      <c r="C4" s="4">
        <v>1965</v>
      </c>
      <c r="D4" s="1">
        <f t="shared" si="0"/>
        <v>3</v>
      </c>
      <c r="E4" s="1">
        <v>3</v>
      </c>
      <c r="F4" s="1" t="s">
        <v>14</v>
      </c>
      <c r="G4" s="4">
        <v>1961</v>
      </c>
      <c r="H4" s="1">
        <f t="shared" si="1"/>
        <v>7</v>
      </c>
      <c r="I4" s="1">
        <v>3</v>
      </c>
      <c r="J4" s="1" t="s">
        <v>39</v>
      </c>
      <c r="K4" s="4">
        <v>1952</v>
      </c>
      <c r="L4" s="1">
        <v>18</v>
      </c>
    </row>
    <row r="5" spans="1:12" ht="15" thickBot="1" x14ac:dyDescent="0.35">
      <c r="A5" s="1">
        <v>4</v>
      </c>
      <c r="B5" s="1" t="s">
        <v>15</v>
      </c>
      <c r="C5" s="4">
        <v>1960</v>
      </c>
      <c r="D5" s="1">
        <f t="shared" si="0"/>
        <v>8</v>
      </c>
      <c r="E5" s="1">
        <v>4</v>
      </c>
      <c r="F5" s="1" t="s">
        <v>16</v>
      </c>
      <c r="G5" s="4">
        <v>1962</v>
      </c>
      <c r="H5" s="1">
        <f t="shared" si="1"/>
        <v>6</v>
      </c>
      <c r="I5" s="1">
        <v>4</v>
      </c>
      <c r="J5" s="1" t="s">
        <v>17</v>
      </c>
      <c r="K5" s="4">
        <v>1960</v>
      </c>
      <c r="L5" s="1">
        <f t="shared" si="2"/>
        <v>8</v>
      </c>
    </row>
    <row r="6" spans="1:12" ht="15" thickBot="1" x14ac:dyDescent="0.35">
      <c r="A6" s="1">
        <v>5</v>
      </c>
      <c r="B6" s="1" t="s">
        <v>18</v>
      </c>
      <c r="C6" s="4">
        <v>1972</v>
      </c>
      <c r="D6" s="1"/>
      <c r="E6" s="1">
        <v>5</v>
      </c>
      <c r="F6" s="1" t="s">
        <v>19</v>
      </c>
      <c r="G6" s="4">
        <v>1972</v>
      </c>
      <c r="H6" s="1"/>
      <c r="I6" s="1">
        <v>5</v>
      </c>
      <c r="J6" s="1" t="s">
        <v>20</v>
      </c>
      <c r="K6" s="4">
        <v>1966</v>
      </c>
      <c r="L6" s="1">
        <f t="shared" si="2"/>
        <v>2</v>
      </c>
    </row>
    <row r="7" spans="1:12" ht="15" thickBot="1" x14ac:dyDescent="0.35">
      <c r="A7" s="1">
        <v>6</v>
      </c>
      <c r="B7" s="1" t="s">
        <v>21</v>
      </c>
      <c r="C7" s="4">
        <v>1972</v>
      </c>
      <c r="D7" s="1"/>
      <c r="E7" s="1">
        <v>6</v>
      </c>
      <c r="F7" s="1" t="s">
        <v>22</v>
      </c>
      <c r="G7" s="4">
        <v>1963</v>
      </c>
      <c r="H7" s="1">
        <f t="shared" si="1"/>
        <v>5</v>
      </c>
      <c r="I7" s="1">
        <v>6</v>
      </c>
      <c r="J7" s="1"/>
      <c r="K7" s="1"/>
      <c r="L7" s="1"/>
    </row>
    <row r="8" spans="1:12" ht="15" thickBot="1" x14ac:dyDescent="0.35">
      <c r="A8" s="1">
        <v>7</v>
      </c>
      <c r="B8" s="1" t="s">
        <v>23</v>
      </c>
      <c r="C8" s="4">
        <v>1951</v>
      </c>
      <c r="D8" s="1"/>
      <c r="E8" s="1">
        <v>7</v>
      </c>
      <c r="F8" s="1" t="s">
        <v>24</v>
      </c>
      <c r="G8" s="4">
        <v>1962</v>
      </c>
      <c r="H8" s="1">
        <f t="shared" si="1"/>
        <v>6</v>
      </c>
      <c r="I8" s="1">
        <v>7</v>
      </c>
      <c r="J8" s="1"/>
      <c r="K8" s="1"/>
      <c r="L8" s="1"/>
    </row>
    <row r="9" spans="1:12" ht="15" thickBot="1" x14ac:dyDescent="0.35">
      <c r="A9" s="1">
        <v>8</v>
      </c>
      <c r="B9" s="1" t="s">
        <v>25</v>
      </c>
      <c r="C9" s="4">
        <v>1947</v>
      </c>
      <c r="D9" s="1">
        <f t="shared" si="0"/>
        <v>21</v>
      </c>
      <c r="E9" s="1">
        <v>8</v>
      </c>
      <c r="F9" s="1" t="s">
        <v>26</v>
      </c>
      <c r="G9" s="4">
        <v>1958</v>
      </c>
      <c r="H9" s="1">
        <f t="shared" si="1"/>
        <v>10</v>
      </c>
      <c r="I9" s="1">
        <v>8</v>
      </c>
      <c r="J9" s="1"/>
      <c r="K9" s="1"/>
      <c r="L9" s="1"/>
    </row>
    <row r="10" spans="1:12" ht="15" thickBot="1" x14ac:dyDescent="0.35">
      <c r="A10" s="1">
        <v>9</v>
      </c>
      <c r="B10" s="1" t="s">
        <v>27</v>
      </c>
      <c r="C10" s="4">
        <v>1938</v>
      </c>
      <c r="D10" s="1">
        <f t="shared" si="0"/>
        <v>30</v>
      </c>
      <c r="E10" s="1">
        <v>9</v>
      </c>
      <c r="F10" s="1" t="s">
        <v>28</v>
      </c>
      <c r="G10" s="4">
        <v>1960</v>
      </c>
      <c r="H10" s="1">
        <f t="shared" si="1"/>
        <v>8</v>
      </c>
      <c r="I10" s="1">
        <v>9</v>
      </c>
      <c r="J10" s="1"/>
      <c r="K10" s="1"/>
      <c r="L10" s="1"/>
    </row>
    <row r="11" spans="1:12" ht="15" thickBot="1" x14ac:dyDescent="0.35">
      <c r="A11" s="1">
        <v>10</v>
      </c>
      <c r="B11" s="1" t="s">
        <v>29</v>
      </c>
      <c r="C11" s="4">
        <v>1950</v>
      </c>
      <c r="D11" s="1">
        <f t="shared" si="0"/>
        <v>18</v>
      </c>
      <c r="E11" s="1">
        <v>10</v>
      </c>
      <c r="F11" s="1" t="s">
        <v>30</v>
      </c>
      <c r="G11" s="4">
        <v>1972</v>
      </c>
      <c r="H11" s="1"/>
      <c r="I11" s="1">
        <v>10</v>
      </c>
      <c r="J11" s="1"/>
      <c r="K11" s="1"/>
      <c r="L11" s="1"/>
    </row>
    <row r="12" spans="1:12" ht="15" thickBot="1" x14ac:dyDescent="0.35">
      <c r="A12" s="1">
        <v>11</v>
      </c>
      <c r="B12" s="1" t="s">
        <v>31</v>
      </c>
      <c r="C12" s="4">
        <v>1959</v>
      </c>
      <c r="D12" s="1">
        <f t="shared" si="0"/>
        <v>9</v>
      </c>
      <c r="E12" s="1">
        <v>11</v>
      </c>
      <c r="F12" s="1" t="s">
        <v>32</v>
      </c>
      <c r="G12" s="4">
        <v>1968</v>
      </c>
      <c r="H12" s="1">
        <f t="shared" si="1"/>
        <v>0</v>
      </c>
      <c r="I12" s="1">
        <v>11</v>
      </c>
      <c r="J12" s="1"/>
      <c r="K12" s="1"/>
      <c r="L12" s="1"/>
    </row>
    <row r="13" spans="1:12" ht="15" thickBot="1" x14ac:dyDescent="0.35">
      <c r="A13" s="1">
        <v>12</v>
      </c>
      <c r="B13" s="1" t="s">
        <v>33</v>
      </c>
      <c r="C13" s="4">
        <v>1972</v>
      </c>
      <c r="D13" s="1"/>
      <c r="E13" s="1">
        <v>12</v>
      </c>
      <c r="F13" s="1" t="s">
        <v>34</v>
      </c>
      <c r="G13" s="4">
        <v>1951</v>
      </c>
      <c r="H13" s="1">
        <f t="shared" si="1"/>
        <v>17</v>
      </c>
      <c r="I13" s="1">
        <v>12</v>
      </c>
      <c r="J13" s="1"/>
      <c r="K13" s="1"/>
      <c r="L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Finaalid</vt:lpstr>
      <vt:lpstr>Vahevoor M</vt:lpstr>
      <vt:lpstr>Vahevoor N</vt:lpstr>
      <vt:lpstr>Eelvoor</vt:lpstr>
      <vt:lpstr>boonused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Fredi Arnover</cp:lastModifiedBy>
  <dcterms:created xsi:type="dcterms:W3CDTF">2023-03-10T09:33:54Z</dcterms:created>
  <dcterms:modified xsi:type="dcterms:W3CDTF">2023-03-12T15:28:14Z</dcterms:modified>
</cp:coreProperties>
</file>