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3680" activeTab="0"/>
  </bookViews>
  <sheets>
    <sheet name="Finaal" sheetId="1" r:id="rId1"/>
    <sheet name="Eelvoor" sheetId="2" r:id="rId2"/>
    <sheet name="Eelvoor (2)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<sst xmlns="http://schemas.openxmlformats.org/spreadsheetml/2006/main" count="105" uniqueCount="59">
  <si>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eelvoor</t>
  </si>
  <si>
    <t>Nimi</t>
  </si>
  <si>
    <t>Sum</t>
  </si>
  <si>
    <t>Kesk.</t>
  </si>
  <si>
    <t>Mehis Krigul</t>
  </si>
  <si>
    <t>Jüri Ristimägi</t>
  </si>
  <si>
    <t>Tõnis Reinula</t>
  </si>
  <si>
    <t>Lembit Tamm</t>
  </si>
  <si>
    <t>Martin Ruuto</t>
  </si>
  <si>
    <t>Leho Aros</t>
  </si>
  <si>
    <t>Dan Sööl</t>
  </si>
  <si>
    <t>Ingmar Papstel</t>
  </si>
  <si>
    <t>Fredi Arnover</t>
  </si>
  <si>
    <t>Lääne-Virumaa Meistrivõistlused 2015</t>
  </si>
  <si>
    <t>Raido Kõiv</t>
  </si>
  <si>
    <t>Eli Vainlo</t>
  </si>
  <si>
    <t>Vladimir Dunets</t>
  </si>
  <si>
    <t>Ülle Ristimägi</t>
  </si>
  <si>
    <t>Julia Simuk</t>
  </si>
  <si>
    <t>Margus Floren</t>
  </si>
  <si>
    <t>Ragnar Orgus</t>
  </si>
  <si>
    <t>Larissa Vagel</t>
  </si>
  <si>
    <t>Annika Reinula</t>
  </si>
  <si>
    <t>Heli Ruuto</t>
  </si>
  <si>
    <t>Indrek Papstel</t>
  </si>
  <si>
    <t>Mikk Mikker</t>
  </si>
  <si>
    <t>Jaanus Malm</t>
  </si>
  <si>
    <t>Heiki Reisenbuk</t>
  </si>
  <si>
    <t>Rainer Võsaste</t>
  </si>
  <si>
    <t>Eli ja Ingmar</t>
  </si>
  <si>
    <t>Margret ja Raivo</t>
  </si>
  <si>
    <t>Jaanus ja Heiki</t>
  </si>
  <si>
    <t>Ülle ja Jüri</t>
  </si>
  <si>
    <t>Lembit ja Andres</t>
  </si>
  <si>
    <t>Kristin ja Rainer</t>
  </si>
  <si>
    <t>Fredi ja Indrek</t>
  </si>
  <si>
    <t>Heli ja Margus</t>
  </si>
  <si>
    <t>Annika ja Tõnis</t>
  </si>
  <si>
    <t>Finaal</t>
  </si>
  <si>
    <t>Naised</t>
  </si>
  <si>
    <t>Summa</t>
  </si>
  <si>
    <t>Keskmine</t>
  </si>
  <si>
    <t>Koht</t>
  </si>
  <si>
    <t>I</t>
  </si>
  <si>
    <t>II</t>
  </si>
  <si>
    <t>III</t>
  </si>
  <si>
    <t>Brita Neito</t>
  </si>
  <si>
    <t>Heili Kajaste</t>
  </si>
  <si>
    <t>Mehed</t>
  </si>
  <si>
    <t>Paarid</t>
  </si>
  <si>
    <t>Juuniorid</t>
  </si>
  <si>
    <t>Erik Papstel</t>
  </si>
  <si>
    <t>Lääne-Virumaa MV 2015</t>
  </si>
  <si>
    <t>Tristan Ruuto</t>
  </si>
  <si>
    <t>Rasmus Floren</t>
  </si>
  <si>
    <t>Võite</t>
  </si>
  <si>
    <t>Larissa ja Martin</t>
  </si>
  <si>
    <t>Leho ja Karmo</t>
  </si>
  <si>
    <t>Raido ja Mehis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</si>
</sst>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dd/mmm/yyyy"/>
    <numFmt numFmtId="174" formatCode="_-* #,##0\ _k_r_-;\-* #,##0\ _k_r_-;_-* &quot;-&quot;??\ _k_r_-;_-@_-"/>
    <numFmt numFmtId="175" formatCode="dd/mm/yyyy"/>
    <numFmt numFmtId="176" formatCode="#,##0.0_ ;\-#,##0.0\ "/>
    <numFmt numFmtId="177" formatCode="#,##0.00_ ;\-#,##0.00\ "/>
    <numFmt numFmtId="178" formatCode="_-* #,##0.0\ _k_r_-;\-* #,##0.0\ _k_r_-;_-* &quot;-&quot;??\ _k_r_-;_-@_-"/>
  </numFmts>
  <fonts count="1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i/>
      <sz val="14"/>
      <name val="Verdana"/>
      <family val="2"/>
    </font>
    <font>
      <b/>
      <sz val="14"/>
      <color indexed="10"/>
      <name val="Arial"/>
      <family val="2"/>
    </font>
    <font>
      <sz val="14"/>
      <color indexed="10"/>
      <name val="Verdana"/>
      <family val="2"/>
    </font>
    <font>
      <b/>
      <sz val="14"/>
      <color indexed="10"/>
      <name val="Verdana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72" fontId="6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2" fontId="1" fillId="2" borderId="0" xfId="0" applyNumberFormat="1" applyFont="1" applyFill="1" applyAlignment="1">
      <alignment horizontal="center"/>
    </xf>
    <xf numFmtId="0" fontId="8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72" fontId="9" fillId="3" borderId="6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173" fontId="12" fillId="2" borderId="0" xfId="0" applyNumberFormat="1" applyFont="1" applyFill="1" applyAlignment="1">
      <alignment horizontal="center"/>
    </xf>
    <xf numFmtId="173" fontId="12" fillId="2" borderId="0" xfId="0" applyNumberFormat="1" applyFont="1" applyFill="1" applyAlignment="1">
      <alignment horizontal="center"/>
    </xf>
    <xf numFmtId="174" fontId="11" fillId="2" borderId="0" xfId="15" applyNumberFormat="1" applyFont="1" applyFill="1" applyAlignment="1">
      <alignment/>
    </xf>
    <xf numFmtId="0" fontId="11" fillId="2" borderId="0" xfId="0" applyFont="1" applyFill="1" applyAlignment="1">
      <alignment/>
    </xf>
    <xf numFmtId="175" fontId="11" fillId="2" borderId="0" xfId="0" applyNumberFormat="1" applyFont="1" applyFill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174" fontId="13" fillId="2" borderId="0" xfId="15" applyNumberFormat="1" applyFont="1" applyFill="1" applyAlignment="1">
      <alignment/>
    </xf>
    <xf numFmtId="177" fontId="13" fillId="2" borderId="0" xfId="15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174" fontId="1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76" fontId="13" fillId="2" borderId="1" xfId="15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left"/>
    </xf>
    <xf numFmtId="0" fontId="13" fillId="3" borderId="5" xfId="0" applyNumberFormat="1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174" fontId="16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74" fontId="13" fillId="2" borderId="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6" fontId="13" fillId="2" borderId="0" xfId="15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left"/>
    </xf>
    <xf numFmtId="0" fontId="14" fillId="2" borderId="5" xfId="15" applyNumberFormat="1" applyFont="1" applyFill="1" applyBorder="1" applyAlignment="1">
      <alignment horizontal="left"/>
    </xf>
    <xf numFmtId="0" fontId="18" fillId="3" borderId="2" xfId="0" applyNumberFormat="1" applyFont="1" applyFill="1" applyBorder="1" applyAlignment="1">
      <alignment/>
    </xf>
    <xf numFmtId="0" fontId="18" fillId="3" borderId="0" xfId="0" applyNumberFormat="1" applyFont="1" applyFill="1" applyBorder="1" applyAlignment="1">
      <alignment/>
    </xf>
    <xf numFmtId="174" fontId="13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57421875" style="68" customWidth="1"/>
    <col min="2" max="2" width="25.28125" style="68" customWidth="1"/>
    <col min="3" max="3" width="8.00390625" style="68" customWidth="1"/>
    <col min="4" max="4" width="7.57421875" style="68" customWidth="1"/>
    <col min="5" max="5" width="6.7109375" style="68" customWidth="1"/>
    <col min="6" max="6" width="7.57421875" style="68" customWidth="1"/>
    <col min="7" max="12" width="6.7109375" style="68" customWidth="1"/>
    <col min="13" max="13" width="6.7109375" style="68" hidden="1" customWidth="1"/>
    <col min="14" max="14" width="8.28125" style="65" hidden="1" customWidth="1"/>
    <col min="15" max="15" width="6.7109375" style="68" hidden="1" customWidth="1"/>
    <col min="16" max="16" width="8.28125" style="65" hidden="1" customWidth="1"/>
    <col min="17" max="17" width="12.28125" style="67" customWidth="1"/>
    <col min="18" max="18" width="9.57421875" style="67" bestFit="1" customWidth="1"/>
    <col min="19" max="19" width="13.421875" style="68" bestFit="1" customWidth="1"/>
    <col min="20" max="20" width="4.8515625" style="67" customWidth="1"/>
    <col min="21" max="21" width="12.140625" style="52" customWidth="1"/>
    <col min="22" max="23" width="9.140625" style="67" customWidth="1"/>
    <col min="24" max="24" width="2.57421875" style="67" customWidth="1"/>
    <col min="25" max="25" width="3.421875" style="67" customWidth="1"/>
    <col min="26" max="16384" width="9.140625" style="67" customWidth="1"/>
  </cols>
  <sheetData>
    <row r="1" spans="1:23" s="60" customFormat="1" ht="26.25">
      <c r="A1" s="52"/>
      <c r="B1" s="53" t="s">
        <v>52</v>
      </c>
      <c r="C1" s="54"/>
      <c r="D1" s="55"/>
      <c r="E1" s="52"/>
      <c r="F1" s="52"/>
      <c r="G1" s="56" t="s">
        <v>38</v>
      </c>
      <c r="H1" s="52"/>
      <c r="I1" s="57">
        <v>42337</v>
      </c>
      <c r="J1" s="57"/>
      <c r="K1" s="57"/>
      <c r="L1" s="57"/>
      <c r="M1" s="58"/>
      <c r="N1" s="59"/>
      <c r="P1" s="59"/>
      <c r="S1" s="52"/>
      <c r="U1" s="52"/>
      <c r="W1" s="61"/>
    </row>
    <row r="2" spans="1:17" ht="25.5">
      <c r="A2" s="62"/>
      <c r="B2" s="63"/>
      <c r="C2" s="62"/>
      <c r="D2" s="62"/>
      <c r="E2" s="62"/>
      <c r="F2" s="62"/>
      <c r="G2" s="62"/>
      <c r="H2" s="62"/>
      <c r="I2" s="62"/>
      <c r="J2" s="64"/>
      <c r="K2" s="64"/>
      <c r="L2" s="64"/>
      <c r="M2" s="64"/>
      <c r="O2" s="66"/>
      <c r="Q2" s="63"/>
    </row>
    <row r="3" ht="25.5">
      <c r="B3" s="69" t="s">
        <v>48</v>
      </c>
    </row>
    <row r="4" spans="1:21" ht="25.5">
      <c r="A4" s="70"/>
      <c r="B4" s="71" t="s">
        <v>1</v>
      </c>
      <c r="C4" s="70"/>
      <c r="D4" s="72">
        <v>1</v>
      </c>
      <c r="E4" s="70"/>
      <c r="F4" s="72">
        <v>2</v>
      </c>
      <c r="G4" s="70"/>
      <c r="H4" s="72">
        <v>3</v>
      </c>
      <c r="I4" s="70"/>
      <c r="J4" s="72">
        <v>4</v>
      </c>
      <c r="K4" s="70"/>
      <c r="L4" s="72">
        <v>5</v>
      </c>
      <c r="M4" s="70"/>
      <c r="N4" s="83"/>
      <c r="O4" s="70"/>
      <c r="P4" s="83"/>
      <c r="Q4" s="74" t="s">
        <v>40</v>
      </c>
      <c r="R4" s="72" t="s">
        <v>55</v>
      </c>
      <c r="S4" s="70" t="s">
        <v>41</v>
      </c>
      <c r="U4" s="52" t="s">
        <v>42</v>
      </c>
    </row>
    <row r="5" spans="1:21" ht="25.5">
      <c r="A5" s="75">
        <v>1</v>
      </c>
      <c r="B5" s="24" t="s">
        <v>4</v>
      </c>
      <c r="C5" s="70">
        <v>165</v>
      </c>
      <c r="D5" s="72"/>
      <c r="E5" s="70">
        <v>174</v>
      </c>
      <c r="F5" s="72">
        <v>1</v>
      </c>
      <c r="G5" s="85">
        <v>213</v>
      </c>
      <c r="H5" s="72">
        <v>1</v>
      </c>
      <c r="I5" s="70">
        <v>164</v>
      </c>
      <c r="J5" s="72"/>
      <c r="K5" s="70">
        <v>157</v>
      </c>
      <c r="L5" s="72">
        <v>1</v>
      </c>
      <c r="M5" s="70"/>
      <c r="N5" s="79"/>
      <c r="O5" s="70"/>
      <c r="P5" s="79"/>
      <c r="Q5" s="74">
        <f>C5+E5+G5+I5+K5</f>
        <v>873</v>
      </c>
      <c r="R5" s="72">
        <f>D5+F5+H5+J5+L5+N5+P5</f>
        <v>3</v>
      </c>
      <c r="S5" s="76">
        <f aca="true" t="shared" si="0" ref="S5:S10">AVERAGE(C5,E5,G5,I5,K5,M5,O5)</f>
        <v>174.6</v>
      </c>
      <c r="U5" s="52" t="s">
        <v>43</v>
      </c>
    </row>
    <row r="6" spans="1:21" ht="25.5">
      <c r="A6" s="75">
        <v>2</v>
      </c>
      <c r="B6" s="16" t="s">
        <v>28</v>
      </c>
      <c r="C6" s="70">
        <v>155</v>
      </c>
      <c r="D6" s="72"/>
      <c r="E6" s="70">
        <v>182</v>
      </c>
      <c r="F6" s="72">
        <v>1</v>
      </c>
      <c r="G6" s="70">
        <v>172</v>
      </c>
      <c r="H6" s="72">
        <v>1</v>
      </c>
      <c r="I6" s="70">
        <v>193</v>
      </c>
      <c r="J6" s="72">
        <v>1</v>
      </c>
      <c r="K6" s="70">
        <v>156</v>
      </c>
      <c r="L6" s="72"/>
      <c r="M6" s="70"/>
      <c r="N6" s="83"/>
      <c r="O6" s="70"/>
      <c r="P6" s="83"/>
      <c r="Q6" s="74">
        <f aca="true" t="shared" si="1" ref="Q5:Q10">C6+E6+G6+I6+K6</f>
        <v>858</v>
      </c>
      <c r="R6" s="72">
        <f aca="true" t="shared" si="2" ref="R5:R10">D6+F6+H6+J6+L6+N6+P6</f>
        <v>3</v>
      </c>
      <c r="S6" s="76">
        <f t="shared" si="0"/>
        <v>171.6</v>
      </c>
      <c r="U6" s="52" t="s">
        <v>44</v>
      </c>
    </row>
    <row r="7" spans="1:21" ht="25.5">
      <c r="A7" s="75">
        <v>3</v>
      </c>
      <c r="B7" s="16" t="s">
        <v>25</v>
      </c>
      <c r="C7" s="70">
        <v>175</v>
      </c>
      <c r="D7" s="72">
        <v>1</v>
      </c>
      <c r="E7" s="70">
        <v>171</v>
      </c>
      <c r="F7" s="72">
        <v>1</v>
      </c>
      <c r="G7" s="70">
        <v>145</v>
      </c>
      <c r="H7" s="72"/>
      <c r="I7" s="70">
        <v>156</v>
      </c>
      <c r="J7" s="72"/>
      <c r="K7" s="70">
        <v>172</v>
      </c>
      <c r="L7" s="72">
        <v>1</v>
      </c>
      <c r="M7" s="70"/>
      <c r="N7" s="79"/>
      <c r="O7" s="70"/>
      <c r="P7" s="79"/>
      <c r="Q7" s="74">
        <f t="shared" si="1"/>
        <v>819</v>
      </c>
      <c r="R7" s="72">
        <f t="shared" si="2"/>
        <v>3</v>
      </c>
      <c r="S7" s="76">
        <f t="shared" si="0"/>
        <v>163.8</v>
      </c>
      <c r="U7" s="52" t="s">
        <v>45</v>
      </c>
    </row>
    <row r="8" spans="1:19" ht="25.5">
      <c r="A8" s="75">
        <v>4</v>
      </c>
      <c r="B8" s="16" t="s">
        <v>14</v>
      </c>
      <c r="C8" s="70">
        <v>177</v>
      </c>
      <c r="D8" s="72">
        <v>1</v>
      </c>
      <c r="E8" s="70">
        <v>149</v>
      </c>
      <c r="F8" s="72"/>
      <c r="G8" s="70">
        <v>184</v>
      </c>
      <c r="H8" s="72">
        <v>1</v>
      </c>
      <c r="I8" s="70">
        <v>146</v>
      </c>
      <c r="J8" s="72"/>
      <c r="K8" s="70">
        <v>145</v>
      </c>
      <c r="L8" s="72">
        <v>1</v>
      </c>
      <c r="M8" s="70"/>
      <c r="N8" s="79"/>
      <c r="O8" s="70"/>
      <c r="P8" s="79"/>
      <c r="Q8" s="74">
        <f t="shared" si="1"/>
        <v>801</v>
      </c>
      <c r="R8" s="72">
        <f t="shared" si="2"/>
        <v>3</v>
      </c>
      <c r="S8" s="76">
        <f t="shared" si="0"/>
        <v>160.2</v>
      </c>
    </row>
    <row r="9" spans="1:19" ht="25.5">
      <c r="A9" s="75">
        <v>5</v>
      </c>
      <c r="B9" s="16" t="s">
        <v>9</v>
      </c>
      <c r="C9" s="85">
        <v>222</v>
      </c>
      <c r="D9" s="72">
        <v>1</v>
      </c>
      <c r="E9" s="70">
        <v>155</v>
      </c>
      <c r="F9" s="72"/>
      <c r="G9" s="70">
        <v>163</v>
      </c>
      <c r="H9" s="72"/>
      <c r="I9" s="70">
        <v>166</v>
      </c>
      <c r="J9" s="72">
        <v>1</v>
      </c>
      <c r="K9" s="70">
        <v>166</v>
      </c>
      <c r="L9" s="72"/>
      <c r="M9" s="70"/>
      <c r="N9" s="79"/>
      <c r="O9" s="70"/>
      <c r="P9" s="79"/>
      <c r="Q9" s="74">
        <f t="shared" si="1"/>
        <v>872</v>
      </c>
      <c r="R9" s="72">
        <f t="shared" si="2"/>
        <v>2</v>
      </c>
      <c r="S9" s="76">
        <f t="shared" si="0"/>
        <v>174.4</v>
      </c>
    </row>
    <row r="10" spans="1:19" ht="25.5">
      <c r="A10" s="75">
        <v>6</v>
      </c>
      <c r="B10" s="24" t="s">
        <v>5</v>
      </c>
      <c r="C10" s="70">
        <v>127</v>
      </c>
      <c r="D10" s="72"/>
      <c r="E10" s="70">
        <v>149</v>
      </c>
      <c r="F10" s="72"/>
      <c r="G10" s="70">
        <v>149</v>
      </c>
      <c r="H10" s="72"/>
      <c r="I10" s="70">
        <v>165</v>
      </c>
      <c r="J10" s="72">
        <v>1</v>
      </c>
      <c r="K10" s="70">
        <v>134</v>
      </c>
      <c r="L10" s="72"/>
      <c r="M10" s="70"/>
      <c r="N10" s="79"/>
      <c r="O10" s="70"/>
      <c r="P10" s="79"/>
      <c r="Q10" s="74">
        <f t="shared" si="1"/>
        <v>724</v>
      </c>
      <c r="R10" s="72">
        <f t="shared" si="2"/>
        <v>1</v>
      </c>
      <c r="S10" s="76">
        <f t="shared" si="0"/>
        <v>144.8</v>
      </c>
    </row>
    <row r="11" spans="1:19" ht="25.5">
      <c r="A11" s="62"/>
      <c r="B11" s="89"/>
      <c r="C11" s="62"/>
      <c r="D11" s="90"/>
      <c r="E11" s="62"/>
      <c r="F11" s="90"/>
      <c r="G11" s="62"/>
      <c r="H11" s="90"/>
      <c r="I11" s="62"/>
      <c r="J11" s="90"/>
      <c r="K11" s="62"/>
      <c r="L11" s="90"/>
      <c r="M11" s="62"/>
      <c r="N11" s="91"/>
      <c r="O11" s="62"/>
      <c r="P11" s="91"/>
      <c r="Q11" s="64"/>
      <c r="R11" s="90"/>
      <c r="S11" s="92"/>
    </row>
    <row r="12" ht="25.5">
      <c r="B12" s="69" t="s">
        <v>39</v>
      </c>
    </row>
    <row r="13" spans="1:21" ht="25.5">
      <c r="A13" s="70"/>
      <c r="B13" s="71" t="s">
        <v>1</v>
      </c>
      <c r="C13" s="70"/>
      <c r="D13" s="72">
        <v>1</v>
      </c>
      <c r="E13" s="70"/>
      <c r="F13" s="72">
        <v>2</v>
      </c>
      <c r="G13" s="70"/>
      <c r="H13" s="72">
        <v>3</v>
      </c>
      <c r="I13" s="70"/>
      <c r="J13" s="72"/>
      <c r="K13" s="70"/>
      <c r="L13" s="72"/>
      <c r="M13" s="70"/>
      <c r="N13" s="73"/>
      <c r="O13" s="70"/>
      <c r="P13" s="73"/>
      <c r="Q13" s="74" t="s">
        <v>40</v>
      </c>
      <c r="R13" s="72" t="s">
        <v>55</v>
      </c>
      <c r="S13" s="70" t="s">
        <v>41</v>
      </c>
      <c r="U13" s="52" t="s">
        <v>42</v>
      </c>
    </row>
    <row r="14" spans="1:21" ht="25.5">
      <c r="A14" s="75">
        <v>1</v>
      </c>
      <c r="B14" s="16" t="s">
        <v>15</v>
      </c>
      <c r="C14" s="70">
        <v>195</v>
      </c>
      <c r="D14" s="72">
        <v>1</v>
      </c>
      <c r="E14" s="70">
        <v>144</v>
      </c>
      <c r="F14" s="72">
        <v>1</v>
      </c>
      <c r="G14" s="70">
        <v>192</v>
      </c>
      <c r="H14" s="72">
        <v>1</v>
      </c>
      <c r="I14" s="70"/>
      <c r="J14" s="72"/>
      <c r="K14" s="70"/>
      <c r="L14" s="72"/>
      <c r="M14" s="70"/>
      <c r="N14" s="72"/>
      <c r="O14" s="70"/>
      <c r="P14" s="72"/>
      <c r="Q14" s="74">
        <f>C14+E14+G14</f>
        <v>531</v>
      </c>
      <c r="R14" s="72">
        <f>D14+F14+H14+J14+L14+N14+P14</f>
        <v>3</v>
      </c>
      <c r="S14" s="76">
        <f aca="true" t="shared" si="3" ref="S14:S21">AVERAGE(C14,E14,G14,I14,K14,M14,O14)</f>
        <v>177</v>
      </c>
      <c r="U14" s="52" t="s">
        <v>43</v>
      </c>
    </row>
    <row r="15" spans="1:21" ht="25.5">
      <c r="A15" s="75">
        <v>2</v>
      </c>
      <c r="B15" s="24" t="s">
        <v>17</v>
      </c>
      <c r="C15" s="85">
        <v>213</v>
      </c>
      <c r="D15" s="72">
        <v>1</v>
      </c>
      <c r="E15" s="70">
        <v>161</v>
      </c>
      <c r="F15" s="72">
        <v>1</v>
      </c>
      <c r="G15" s="70">
        <v>134</v>
      </c>
      <c r="H15" s="72"/>
      <c r="I15" s="70"/>
      <c r="J15" s="72"/>
      <c r="K15" s="70"/>
      <c r="L15" s="72"/>
      <c r="M15" s="70"/>
      <c r="N15" s="72"/>
      <c r="O15" s="70"/>
      <c r="P15" s="72"/>
      <c r="Q15" s="74">
        <f>C15+E15+G15</f>
        <v>508</v>
      </c>
      <c r="R15" s="72">
        <f aca="true" t="shared" si="4" ref="R14:R21">D15+F15+H15+J15+L15+N15+P15</f>
        <v>2</v>
      </c>
      <c r="S15" s="76">
        <f t="shared" si="3"/>
        <v>169.33333333333334</v>
      </c>
      <c r="U15" s="52" t="s">
        <v>44</v>
      </c>
    </row>
    <row r="16" spans="1:21" ht="25.5">
      <c r="A16" s="75">
        <v>3</v>
      </c>
      <c r="B16" s="16" t="s">
        <v>21</v>
      </c>
      <c r="C16" s="70">
        <v>205</v>
      </c>
      <c r="D16" s="72"/>
      <c r="E16" s="70">
        <v>138</v>
      </c>
      <c r="F16" s="72"/>
      <c r="G16" s="70">
        <v>167</v>
      </c>
      <c r="H16" s="72">
        <v>1</v>
      </c>
      <c r="I16" s="70"/>
      <c r="J16" s="72"/>
      <c r="K16" s="70"/>
      <c r="L16" s="72"/>
      <c r="M16" s="70"/>
      <c r="N16" s="73"/>
      <c r="O16" s="70"/>
      <c r="P16" s="73"/>
      <c r="Q16" s="74">
        <f>C16+E16+G16</f>
        <v>510</v>
      </c>
      <c r="R16" s="72">
        <f t="shared" si="4"/>
        <v>1</v>
      </c>
      <c r="S16" s="76">
        <f t="shared" si="3"/>
        <v>170</v>
      </c>
      <c r="U16" s="52" t="s">
        <v>45</v>
      </c>
    </row>
    <row r="17" spans="1:19" ht="25.5">
      <c r="A17" s="75">
        <v>4</v>
      </c>
      <c r="B17" s="16" t="s">
        <v>22</v>
      </c>
      <c r="C17" s="70">
        <v>120</v>
      </c>
      <c r="D17" s="72"/>
      <c r="E17" s="70">
        <v>145</v>
      </c>
      <c r="F17" s="72"/>
      <c r="G17" s="70">
        <v>143</v>
      </c>
      <c r="H17" s="72"/>
      <c r="I17" s="70"/>
      <c r="J17" s="72"/>
      <c r="K17" s="70"/>
      <c r="L17" s="72"/>
      <c r="M17" s="70"/>
      <c r="N17" s="72"/>
      <c r="O17" s="70"/>
      <c r="P17" s="72"/>
      <c r="Q17" s="74">
        <f>C17+E17+G17</f>
        <v>408</v>
      </c>
      <c r="R17" s="72">
        <f t="shared" si="4"/>
        <v>0</v>
      </c>
      <c r="S17" s="76">
        <f t="shared" si="3"/>
        <v>136</v>
      </c>
    </row>
    <row r="18" spans="1:19" ht="25.5" hidden="1">
      <c r="A18" s="75">
        <v>5</v>
      </c>
      <c r="B18" s="78" t="s">
        <v>21</v>
      </c>
      <c r="C18" s="70">
        <v>153</v>
      </c>
      <c r="D18" s="72">
        <v>20</v>
      </c>
      <c r="E18" s="70">
        <v>169</v>
      </c>
      <c r="F18" s="72"/>
      <c r="G18" s="70">
        <v>128</v>
      </c>
      <c r="H18" s="79"/>
      <c r="I18" s="70">
        <v>161</v>
      </c>
      <c r="J18" s="72"/>
      <c r="K18" s="70">
        <v>145</v>
      </c>
      <c r="L18" s="72"/>
      <c r="M18" s="70">
        <v>176</v>
      </c>
      <c r="N18" s="72">
        <v>20</v>
      </c>
      <c r="O18" s="70">
        <v>173</v>
      </c>
      <c r="P18" s="72">
        <v>20</v>
      </c>
      <c r="Q18" s="74">
        <f aca="true" t="shared" si="5" ref="Q14:Q21">SUM(C18:P18)</f>
        <v>1165</v>
      </c>
      <c r="R18" s="72">
        <f t="shared" si="4"/>
        <v>60</v>
      </c>
      <c r="S18" s="76">
        <f t="shared" si="3"/>
        <v>157.85714285714286</v>
      </c>
    </row>
    <row r="19" spans="1:19" ht="25.5" hidden="1">
      <c r="A19" s="75">
        <v>6</v>
      </c>
      <c r="B19" s="77" t="s">
        <v>22</v>
      </c>
      <c r="C19" s="70">
        <v>157</v>
      </c>
      <c r="D19" s="72">
        <v>20</v>
      </c>
      <c r="E19" s="70">
        <v>158</v>
      </c>
      <c r="F19" s="72"/>
      <c r="G19" s="70">
        <v>135</v>
      </c>
      <c r="H19" s="79"/>
      <c r="I19" s="70">
        <v>174</v>
      </c>
      <c r="J19" s="72">
        <v>20</v>
      </c>
      <c r="K19" s="70">
        <v>127</v>
      </c>
      <c r="L19" s="72"/>
      <c r="M19" s="70">
        <v>157</v>
      </c>
      <c r="N19" s="72"/>
      <c r="O19" s="70">
        <v>183</v>
      </c>
      <c r="P19" s="72">
        <v>20</v>
      </c>
      <c r="Q19" s="74">
        <f t="shared" si="5"/>
        <v>1151</v>
      </c>
      <c r="R19" s="72">
        <f t="shared" si="4"/>
        <v>60</v>
      </c>
      <c r="S19" s="76">
        <f t="shared" si="3"/>
        <v>155.85714285714286</v>
      </c>
    </row>
    <row r="20" spans="1:19" ht="25.5" hidden="1">
      <c r="A20" s="75">
        <v>7</v>
      </c>
      <c r="B20" s="77" t="s">
        <v>46</v>
      </c>
      <c r="C20" s="70">
        <v>123</v>
      </c>
      <c r="D20" s="72"/>
      <c r="E20" s="70">
        <v>165</v>
      </c>
      <c r="F20" s="79"/>
      <c r="G20" s="70">
        <v>132</v>
      </c>
      <c r="H20" s="79"/>
      <c r="I20" s="70">
        <v>138</v>
      </c>
      <c r="J20" s="72">
        <v>20</v>
      </c>
      <c r="K20" s="70">
        <v>140</v>
      </c>
      <c r="L20" s="72"/>
      <c r="M20" s="70">
        <v>181</v>
      </c>
      <c r="N20" s="72">
        <v>20</v>
      </c>
      <c r="O20" s="70">
        <v>141</v>
      </c>
      <c r="P20" s="72"/>
      <c r="Q20" s="74">
        <f t="shared" si="5"/>
        <v>1060</v>
      </c>
      <c r="R20" s="72">
        <f t="shared" si="4"/>
        <v>40</v>
      </c>
      <c r="S20" s="76">
        <f t="shared" si="3"/>
        <v>145.71428571428572</v>
      </c>
    </row>
    <row r="21" spans="1:19" ht="25.5" hidden="1">
      <c r="A21" s="75">
        <v>8</v>
      </c>
      <c r="B21" s="80" t="s">
        <v>47</v>
      </c>
      <c r="C21" s="70">
        <v>155</v>
      </c>
      <c r="D21" s="72"/>
      <c r="E21" s="70">
        <v>135</v>
      </c>
      <c r="F21" s="79"/>
      <c r="G21" s="70">
        <v>136</v>
      </c>
      <c r="H21" s="79"/>
      <c r="I21" s="70">
        <v>134</v>
      </c>
      <c r="J21" s="72"/>
      <c r="K21" s="70">
        <v>169</v>
      </c>
      <c r="L21" s="72">
        <v>20</v>
      </c>
      <c r="M21" s="70">
        <v>152</v>
      </c>
      <c r="N21" s="79"/>
      <c r="O21" s="70">
        <v>149</v>
      </c>
      <c r="P21" s="72"/>
      <c r="Q21" s="74">
        <f t="shared" si="5"/>
        <v>1050</v>
      </c>
      <c r="R21" s="72">
        <f t="shared" si="4"/>
        <v>20</v>
      </c>
      <c r="S21" s="76">
        <f t="shared" si="3"/>
        <v>147.14285714285714</v>
      </c>
    </row>
    <row r="22" spans="10:18" ht="25.5">
      <c r="J22" s="81"/>
      <c r="L22" s="81"/>
      <c r="R22" s="82"/>
    </row>
    <row r="23" spans="2:18" ht="31.5" customHeight="1">
      <c r="B23" s="69" t="s">
        <v>50</v>
      </c>
      <c r="R23" s="82"/>
    </row>
    <row r="24" spans="1:21" ht="25.5">
      <c r="A24" s="70"/>
      <c r="B24" s="71" t="s">
        <v>1</v>
      </c>
      <c r="C24" s="70"/>
      <c r="D24" s="72">
        <v>1</v>
      </c>
      <c r="E24" s="84"/>
      <c r="F24" s="72">
        <v>2</v>
      </c>
      <c r="G24" s="84"/>
      <c r="H24" s="72">
        <v>3</v>
      </c>
      <c r="I24" s="84"/>
      <c r="J24" s="72"/>
      <c r="K24" s="70"/>
      <c r="L24" s="70"/>
      <c r="M24" s="70"/>
      <c r="N24" s="87"/>
      <c r="O24" s="84"/>
      <c r="P24" s="87"/>
      <c r="Q24" s="74" t="s">
        <v>40</v>
      </c>
      <c r="R24" s="72" t="s">
        <v>55</v>
      </c>
      <c r="S24" s="70" t="s">
        <v>41</v>
      </c>
      <c r="U24" s="52" t="s">
        <v>42</v>
      </c>
    </row>
    <row r="25" spans="1:21" ht="25.5">
      <c r="A25" s="75">
        <v>1</v>
      </c>
      <c r="B25" s="93" t="s">
        <v>51</v>
      </c>
      <c r="C25" s="70">
        <v>90</v>
      </c>
      <c r="D25" s="72">
        <v>1</v>
      </c>
      <c r="E25" s="70">
        <v>113</v>
      </c>
      <c r="F25" s="72">
        <v>2</v>
      </c>
      <c r="G25" s="70">
        <v>104</v>
      </c>
      <c r="H25" s="72">
        <v>2</v>
      </c>
      <c r="I25" s="70"/>
      <c r="J25" s="70"/>
      <c r="K25" s="70"/>
      <c r="L25" s="70"/>
      <c r="M25" s="70"/>
      <c r="N25" s="70"/>
      <c r="O25" s="70"/>
      <c r="P25" s="70"/>
      <c r="Q25" s="74">
        <f>C25+E25+G25</f>
        <v>307</v>
      </c>
      <c r="R25" s="72">
        <f>D25+F25+H25+J25+L25+N25+P25</f>
        <v>5</v>
      </c>
      <c r="S25" s="76">
        <f>AVERAGE(C25,E25,G25,I25,K25,M25,O25)</f>
        <v>102.33333333333333</v>
      </c>
      <c r="U25" s="52" t="s">
        <v>43</v>
      </c>
    </row>
    <row r="26" spans="1:21" ht="25.5">
      <c r="A26" s="75">
        <v>2</v>
      </c>
      <c r="B26" s="94" t="s">
        <v>53</v>
      </c>
      <c r="C26" s="70">
        <v>93</v>
      </c>
      <c r="D26" s="72">
        <v>2</v>
      </c>
      <c r="E26" s="70">
        <v>76</v>
      </c>
      <c r="F26" s="72"/>
      <c r="G26" s="70">
        <v>85</v>
      </c>
      <c r="H26" s="72"/>
      <c r="I26" s="70"/>
      <c r="J26" s="70"/>
      <c r="K26" s="70"/>
      <c r="L26" s="70"/>
      <c r="M26" s="70"/>
      <c r="N26" s="70"/>
      <c r="O26" s="70"/>
      <c r="P26" s="70"/>
      <c r="Q26" s="74">
        <f>C26+E26+G26</f>
        <v>254</v>
      </c>
      <c r="R26" s="72">
        <f>D26+F26+H26+J26+L26+N26+P26</f>
        <v>2</v>
      </c>
      <c r="S26" s="76">
        <f>AVERAGE(C26,E26,G26,I26,K26,M26,O26)</f>
        <v>84.66666666666667</v>
      </c>
      <c r="U26" s="52" t="s">
        <v>44</v>
      </c>
    </row>
    <row r="27" spans="1:21" ht="25.5">
      <c r="A27" s="75">
        <v>3</v>
      </c>
      <c r="B27" s="95" t="s">
        <v>54</v>
      </c>
      <c r="C27" s="70">
        <v>41</v>
      </c>
      <c r="D27" s="72"/>
      <c r="E27" s="70">
        <v>100</v>
      </c>
      <c r="F27" s="72">
        <v>1</v>
      </c>
      <c r="G27" s="70">
        <v>86</v>
      </c>
      <c r="H27" s="72">
        <v>1</v>
      </c>
      <c r="I27" s="70"/>
      <c r="J27" s="70"/>
      <c r="K27" s="70"/>
      <c r="L27" s="70"/>
      <c r="M27" s="70"/>
      <c r="N27" s="87"/>
      <c r="O27" s="70"/>
      <c r="P27" s="87"/>
      <c r="Q27" s="74">
        <f>C27+E27+G27</f>
        <v>227</v>
      </c>
      <c r="R27" s="72">
        <f>D27+F27+H27+J27+L27+N27+P27</f>
        <v>2</v>
      </c>
      <c r="S27" s="76">
        <f>AVERAGE(C27,E27,G27,I27,K27,M27,O27)</f>
        <v>75.66666666666667</v>
      </c>
      <c r="U27" s="52" t="s">
        <v>45</v>
      </c>
    </row>
    <row r="28" spans="1:19" ht="21.75" customHeight="1">
      <c r="A28" s="62"/>
      <c r="B28" s="96"/>
      <c r="C28" s="62"/>
      <c r="D28" s="90"/>
      <c r="E28" s="62"/>
      <c r="F28" s="90"/>
      <c r="G28" s="62"/>
      <c r="H28" s="90"/>
      <c r="I28" s="62"/>
      <c r="J28" s="62"/>
      <c r="K28" s="62"/>
      <c r="L28" s="62"/>
      <c r="M28" s="62"/>
      <c r="N28" s="97"/>
      <c r="O28" s="62"/>
      <c r="P28" s="97"/>
      <c r="Q28" s="64"/>
      <c r="R28" s="90"/>
      <c r="S28" s="92"/>
    </row>
    <row r="29" spans="1:18" ht="44.25" customHeight="1">
      <c r="A29" s="62"/>
      <c r="B29" s="69" t="s">
        <v>49</v>
      </c>
      <c r="C29" s="62"/>
      <c r="D29" s="62"/>
      <c r="E29" s="64"/>
      <c r="G29" s="62"/>
      <c r="H29" s="62"/>
      <c r="I29" s="62"/>
      <c r="J29" s="64"/>
      <c r="K29" s="64"/>
      <c r="L29" s="64"/>
      <c r="M29" s="64"/>
      <c r="O29" s="66"/>
      <c r="Q29" s="63"/>
      <c r="R29" s="82"/>
    </row>
    <row r="30" spans="1:21" ht="25.5">
      <c r="A30" s="70"/>
      <c r="B30" s="71" t="s">
        <v>1</v>
      </c>
      <c r="C30" s="70"/>
      <c r="D30" s="72">
        <v>1</v>
      </c>
      <c r="E30" s="84"/>
      <c r="F30" s="72">
        <v>2</v>
      </c>
      <c r="G30" s="84"/>
      <c r="H30" s="72">
        <v>3</v>
      </c>
      <c r="I30" s="84"/>
      <c r="J30" s="72"/>
      <c r="K30" s="70"/>
      <c r="L30" s="72"/>
      <c r="M30" s="70"/>
      <c r="N30" s="73"/>
      <c r="O30" s="84"/>
      <c r="P30" s="73"/>
      <c r="Q30" s="74" t="s">
        <v>40</v>
      </c>
      <c r="R30" s="72" t="s">
        <v>55</v>
      </c>
      <c r="S30" s="70" t="s">
        <v>41</v>
      </c>
      <c r="U30" s="52" t="s">
        <v>42</v>
      </c>
    </row>
    <row r="31" spans="1:21" ht="25.5">
      <c r="A31" s="75">
        <v>1</v>
      </c>
      <c r="B31" s="24" t="s">
        <v>34</v>
      </c>
      <c r="C31" s="70">
        <v>187</v>
      </c>
      <c r="D31" s="72">
        <v>1</v>
      </c>
      <c r="E31" s="70">
        <v>191</v>
      </c>
      <c r="F31" s="72">
        <v>1</v>
      </c>
      <c r="G31" s="70">
        <v>193</v>
      </c>
      <c r="H31" s="72">
        <v>1</v>
      </c>
      <c r="I31" s="70"/>
      <c r="J31" s="72"/>
      <c r="K31" s="70"/>
      <c r="L31" s="72"/>
      <c r="M31" s="85"/>
      <c r="N31" s="72"/>
      <c r="O31" s="85"/>
      <c r="P31" s="72"/>
      <c r="Q31" s="74">
        <f>C31+E31+G31</f>
        <v>571</v>
      </c>
      <c r="R31" s="86">
        <f>D31+F31+H31+J31+P31+L31+N31+P31</f>
        <v>3</v>
      </c>
      <c r="S31" s="76">
        <f>AVERAGE(C31,E31,G31,I31,K31,M31,O31)</f>
        <v>190.33333333333334</v>
      </c>
      <c r="U31" s="52" t="s">
        <v>43</v>
      </c>
    </row>
    <row r="32" spans="1:21" ht="25.5">
      <c r="A32" s="75">
        <v>2</v>
      </c>
      <c r="B32" s="24" t="s">
        <v>58</v>
      </c>
      <c r="C32" s="70">
        <v>149</v>
      </c>
      <c r="D32" s="72">
        <v>1</v>
      </c>
      <c r="E32" s="70">
        <v>157</v>
      </c>
      <c r="F32" s="72"/>
      <c r="G32" s="70">
        <v>151</v>
      </c>
      <c r="H32" s="72"/>
      <c r="I32" s="70"/>
      <c r="J32" s="72"/>
      <c r="K32" s="85"/>
      <c r="L32" s="72"/>
      <c r="M32" s="85"/>
      <c r="N32" s="72"/>
      <c r="O32" s="70"/>
      <c r="P32" s="72"/>
      <c r="Q32" s="74">
        <f>C32+E32+G32</f>
        <v>457</v>
      </c>
      <c r="R32" s="86">
        <f>D32+F32+H32+J32+P32+L32+N32+P32</f>
        <v>1</v>
      </c>
      <c r="S32" s="76">
        <f>AVERAGE(C32,E32,G32,I32,K32,M32,O32)</f>
        <v>152.33333333333334</v>
      </c>
      <c r="U32" s="52" t="s">
        <v>44</v>
      </c>
    </row>
    <row r="33" spans="1:21" ht="25.5">
      <c r="A33" s="75">
        <v>3</v>
      </c>
      <c r="B33" s="16" t="s">
        <v>37</v>
      </c>
      <c r="C33" s="70">
        <v>122</v>
      </c>
      <c r="D33" s="72"/>
      <c r="E33" s="70">
        <v>154</v>
      </c>
      <c r="F33" s="72"/>
      <c r="G33" s="70">
        <v>160</v>
      </c>
      <c r="H33" s="72">
        <v>1</v>
      </c>
      <c r="I33" s="85"/>
      <c r="J33" s="72"/>
      <c r="K33" s="85"/>
      <c r="L33" s="72"/>
      <c r="M33" s="70"/>
      <c r="N33" s="72"/>
      <c r="O33" s="85"/>
      <c r="P33" s="72"/>
      <c r="Q33" s="74">
        <f>C33+E33+G33</f>
        <v>436</v>
      </c>
      <c r="R33" s="86">
        <f>D33+F33+H33+J33+P33+L33+N33+P33</f>
        <v>1</v>
      </c>
      <c r="S33" s="76">
        <f>AVERAGE(C33,E33,G33,I33,K33,M33,O33)</f>
        <v>145.33333333333334</v>
      </c>
      <c r="U33" s="52" t="s">
        <v>45</v>
      </c>
    </row>
    <row r="34" spans="1:19" ht="25.5">
      <c r="A34" s="75">
        <v>4</v>
      </c>
      <c r="B34" s="16" t="s">
        <v>33</v>
      </c>
      <c r="C34" s="70">
        <v>111</v>
      </c>
      <c r="D34" s="72"/>
      <c r="E34" s="70">
        <v>163</v>
      </c>
      <c r="F34" s="72">
        <v>1</v>
      </c>
      <c r="G34" s="70">
        <v>121</v>
      </c>
      <c r="H34" s="72"/>
      <c r="I34" s="70"/>
      <c r="J34" s="72"/>
      <c r="K34" s="70"/>
      <c r="L34" s="72"/>
      <c r="M34" s="85"/>
      <c r="N34" s="72"/>
      <c r="O34" s="70"/>
      <c r="P34" s="72"/>
      <c r="Q34" s="74">
        <f>C34+E34+G34</f>
        <v>395</v>
      </c>
      <c r="R34" s="86">
        <f>D34+F34+H34+J34+P34+L34+N34+P34</f>
        <v>1</v>
      </c>
      <c r="S34" s="76">
        <f>AVERAGE(C34,E34,G34,I34,K34,M34,O34)</f>
        <v>131.66666666666666</v>
      </c>
    </row>
  </sheetData>
  <mergeCells count="1">
    <mergeCell ref="I1:L1"/>
  </mergeCells>
  <conditionalFormatting sqref="D2:I2 C43:P43 C57:P59 C46:P47 C16:P22 C26:P36">
    <cfRule type="cellIs" priority="1" dxfId="0" operator="between" stopIfTrue="1">
      <formula>200</formula>
      <formula>300</formula>
    </cfRule>
  </conditionalFormatting>
  <printOptions/>
  <pageMargins left="0.75" right="0.25" top="1" bottom="1.67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B27" sqref="B27"/>
    </sheetView>
  </sheetViews>
  <sheetFormatPr defaultColWidth="9.140625" defaultRowHeight="12.75"/>
  <cols>
    <col min="1" max="1" width="5.57421875" style="15" customWidth="1"/>
    <col min="2" max="2" width="5.28125" style="49" customWidth="1"/>
    <col min="3" max="3" width="24.28125" style="31" customWidth="1"/>
    <col min="4" max="4" width="6.57421875" style="32" bestFit="1" customWidth="1"/>
    <col min="5" max="9" width="8.421875" style="32" bestFit="1" customWidth="1"/>
    <col min="10" max="10" width="9.57421875" style="33" bestFit="1" customWidth="1"/>
    <col min="11" max="11" width="12.7109375" style="34" bestFit="1" customWidth="1"/>
    <col min="12" max="16384" width="9.140625" style="15" customWidth="1"/>
  </cols>
  <sheetData>
    <row r="1" spans="1:17" s="7" customFormat="1" ht="57" customHeight="1" thickBot="1">
      <c r="A1" s="1"/>
      <c r="B1" s="47"/>
      <c r="C1" s="2" t="s">
        <v>13</v>
      </c>
      <c r="D1" s="3"/>
      <c r="E1" s="3"/>
      <c r="F1" s="4"/>
      <c r="G1" s="4"/>
      <c r="H1" s="5"/>
      <c r="I1" s="5"/>
      <c r="J1" s="6"/>
      <c r="K1" s="5" t="s">
        <v>0</v>
      </c>
      <c r="L1" s="1"/>
      <c r="M1" s="1"/>
      <c r="N1" s="1"/>
      <c r="O1" s="1"/>
      <c r="P1" s="1"/>
      <c r="Q1" s="1"/>
    </row>
    <row r="2" spans="1:11" ht="18">
      <c r="A2" s="8"/>
      <c r="B2" s="48"/>
      <c r="C2" s="9" t="s">
        <v>1</v>
      </c>
      <c r="D2" s="10">
        <v>1</v>
      </c>
      <c r="E2" s="10">
        <v>2</v>
      </c>
      <c r="F2" s="11">
        <v>3</v>
      </c>
      <c r="G2" s="11">
        <v>4</v>
      </c>
      <c r="H2" s="11">
        <v>5</v>
      </c>
      <c r="I2" s="12">
        <v>6</v>
      </c>
      <c r="J2" s="13" t="s">
        <v>2</v>
      </c>
      <c r="K2" s="14" t="s">
        <v>3</v>
      </c>
    </row>
    <row r="3" spans="2:11" ht="18">
      <c r="B3" s="48">
        <v>1</v>
      </c>
      <c r="C3" s="24" t="s">
        <v>4</v>
      </c>
      <c r="D3" s="17">
        <v>184</v>
      </c>
      <c r="E3" s="18">
        <v>184</v>
      </c>
      <c r="F3" s="18">
        <v>175</v>
      </c>
      <c r="G3" s="18">
        <v>205</v>
      </c>
      <c r="H3" s="18">
        <v>209</v>
      </c>
      <c r="I3" s="23">
        <v>223</v>
      </c>
      <c r="J3" s="21">
        <f aca="true" t="shared" si="0" ref="J3:J19">SUM(D3:I3)</f>
        <v>1180</v>
      </c>
      <c r="K3" s="22">
        <f aca="true" t="shared" si="1" ref="K3:K19">AVERAGE(D3:I3)</f>
        <v>196.66666666666666</v>
      </c>
    </row>
    <row r="4" spans="2:11" ht="18">
      <c r="B4" s="48">
        <f>B3+1</f>
        <v>2</v>
      </c>
      <c r="C4" s="16" t="s">
        <v>28</v>
      </c>
      <c r="D4" s="17">
        <v>160</v>
      </c>
      <c r="E4" s="18">
        <v>202</v>
      </c>
      <c r="F4" s="19">
        <v>165</v>
      </c>
      <c r="G4" s="19">
        <v>187</v>
      </c>
      <c r="H4" s="19">
        <v>194</v>
      </c>
      <c r="I4" s="20">
        <v>204</v>
      </c>
      <c r="J4" s="21">
        <f aca="true" t="shared" si="2" ref="J4:J26">SUM(D4:I4)</f>
        <v>1112</v>
      </c>
      <c r="K4" s="22">
        <f aca="true" t="shared" si="3" ref="K4:K26">AVERAGE(D4:I4)</f>
        <v>185.33333333333334</v>
      </c>
    </row>
    <row r="5" spans="2:11" ht="18">
      <c r="B5" s="48">
        <v>1</v>
      </c>
      <c r="C5" s="35" t="s">
        <v>15</v>
      </c>
      <c r="D5" s="36">
        <v>188</v>
      </c>
      <c r="E5" s="37">
        <v>189</v>
      </c>
      <c r="F5" s="38">
        <v>192</v>
      </c>
      <c r="G5" s="38">
        <v>224</v>
      </c>
      <c r="H5" s="38">
        <v>166</v>
      </c>
      <c r="I5" s="39">
        <v>137</v>
      </c>
      <c r="J5" s="40">
        <f t="shared" si="0"/>
        <v>1096</v>
      </c>
      <c r="K5" s="41">
        <f t="shared" si="1"/>
        <v>182.66666666666666</v>
      </c>
    </row>
    <row r="6" spans="2:11" ht="18">
      <c r="B6" s="48">
        <v>3</v>
      </c>
      <c r="C6" s="24" t="s">
        <v>5</v>
      </c>
      <c r="D6" s="17">
        <v>185</v>
      </c>
      <c r="E6" s="18">
        <v>179</v>
      </c>
      <c r="F6" s="19">
        <v>169</v>
      </c>
      <c r="G6" s="19">
        <v>147</v>
      </c>
      <c r="H6" s="19">
        <v>191</v>
      </c>
      <c r="I6" s="20">
        <v>180</v>
      </c>
      <c r="J6" s="21">
        <f t="shared" si="2"/>
        <v>1051</v>
      </c>
      <c r="K6" s="22">
        <f t="shared" si="3"/>
        <v>175.16666666666666</v>
      </c>
    </row>
    <row r="7" spans="2:13" ht="18">
      <c r="B7" s="48">
        <v>2</v>
      </c>
      <c r="C7" s="42" t="s">
        <v>17</v>
      </c>
      <c r="D7" s="36">
        <v>151</v>
      </c>
      <c r="E7" s="37">
        <v>164</v>
      </c>
      <c r="F7" s="38">
        <v>176</v>
      </c>
      <c r="G7" s="38">
        <v>213</v>
      </c>
      <c r="H7" s="38">
        <v>146</v>
      </c>
      <c r="I7" s="39">
        <v>152</v>
      </c>
      <c r="J7" s="40">
        <f t="shared" si="0"/>
        <v>1002</v>
      </c>
      <c r="K7" s="41">
        <f t="shared" si="1"/>
        <v>167</v>
      </c>
      <c r="L7" s="8"/>
      <c r="M7" s="8"/>
    </row>
    <row r="8" spans="2:13" ht="18">
      <c r="B8" s="48">
        <v>4</v>
      </c>
      <c r="C8" s="16" t="s">
        <v>9</v>
      </c>
      <c r="D8" s="17">
        <v>189</v>
      </c>
      <c r="E8" s="18">
        <v>202</v>
      </c>
      <c r="F8" s="19">
        <v>135</v>
      </c>
      <c r="G8" s="19">
        <v>160</v>
      </c>
      <c r="H8" s="19">
        <v>169</v>
      </c>
      <c r="I8" s="20">
        <v>145</v>
      </c>
      <c r="J8" s="21">
        <f t="shared" si="0"/>
        <v>1000</v>
      </c>
      <c r="K8" s="22">
        <f t="shared" si="1"/>
        <v>166.66666666666666</v>
      </c>
      <c r="L8" s="8"/>
      <c r="M8" s="8"/>
    </row>
    <row r="9" spans="2:13" ht="18">
      <c r="B9" s="48">
        <f>B8+1</f>
        <v>5</v>
      </c>
      <c r="C9" s="16" t="s">
        <v>14</v>
      </c>
      <c r="D9" s="17">
        <v>195</v>
      </c>
      <c r="E9" s="18">
        <v>170</v>
      </c>
      <c r="F9" s="18">
        <v>145</v>
      </c>
      <c r="G9" s="18">
        <v>137</v>
      </c>
      <c r="H9" s="18">
        <v>198</v>
      </c>
      <c r="I9" s="23">
        <v>146</v>
      </c>
      <c r="J9" s="21">
        <f t="shared" si="0"/>
        <v>991</v>
      </c>
      <c r="K9" s="22">
        <f t="shared" si="1"/>
        <v>165.16666666666666</v>
      </c>
      <c r="L9" s="8"/>
      <c r="M9" s="8"/>
    </row>
    <row r="10" spans="2:11" ht="18">
      <c r="B10" s="48">
        <f>B9+1</f>
        <v>6</v>
      </c>
      <c r="C10" s="16" t="s">
        <v>25</v>
      </c>
      <c r="D10" s="17">
        <v>149</v>
      </c>
      <c r="E10" s="18">
        <v>164</v>
      </c>
      <c r="F10" s="19">
        <v>180</v>
      </c>
      <c r="G10" s="19">
        <v>198</v>
      </c>
      <c r="H10" s="19">
        <v>149</v>
      </c>
      <c r="I10" s="20">
        <v>145</v>
      </c>
      <c r="J10" s="21">
        <f t="shared" si="0"/>
        <v>985</v>
      </c>
      <c r="K10" s="22">
        <f t="shared" si="1"/>
        <v>164.16666666666666</v>
      </c>
    </row>
    <row r="11" spans="2:11" ht="18">
      <c r="B11" s="48">
        <f>B10+1</f>
        <v>7</v>
      </c>
      <c r="C11" s="16" t="s">
        <v>7</v>
      </c>
      <c r="D11" s="17">
        <v>180</v>
      </c>
      <c r="E11" s="18">
        <v>165</v>
      </c>
      <c r="F11" s="19">
        <v>190</v>
      </c>
      <c r="G11" s="19">
        <v>134</v>
      </c>
      <c r="H11" s="19">
        <v>126</v>
      </c>
      <c r="I11" s="20">
        <v>188</v>
      </c>
      <c r="J11" s="21">
        <f t="shared" si="0"/>
        <v>983</v>
      </c>
      <c r="K11" s="22">
        <f t="shared" si="1"/>
        <v>163.83333333333334</v>
      </c>
    </row>
    <row r="12" spans="2:11" ht="18">
      <c r="B12" s="48">
        <v>3</v>
      </c>
      <c r="C12" s="35" t="s">
        <v>21</v>
      </c>
      <c r="D12" s="36">
        <v>184</v>
      </c>
      <c r="E12" s="37">
        <v>159</v>
      </c>
      <c r="F12" s="38">
        <v>180</v>
      </c>
      <c r="G12" s="38">
        <v>149</v>
      </c>
      <c r="H12" s="38">
        <v>150</v>
      </c>
      <c r="I12" s="39">
        <v>158</v>
      </c>
      <c r="J12" s="40">
        <f t="shared" si="0"/>
        <v>980</v>
      </c>
      <c r="K12" s="41">
        <f t="shared" si="1"/>
        <v>163.33333333333334</v>
      </c>
    </row>
    <row r="13" spans="1:27" ht="18">
      <c r="A13" s="8"/>
      <c r="B13" s="48">
        <v>8</v>
      </c>
      <c r="C13" s="24" t="s">
        <v>19</v>
      </c>
      <c r="D13" s="26">
        <v>177</v>
      </c>
      <c r="E13" s="27">
        <v>157</v>
      </c>
      <c r="F13" s="28">
        <v>135</v>
      </c>
      <c r="G13" s="28">
        <v>204</v>
      </c>
      <c r="H13" s="28">
        <v>163</v>
      </c>
      <c r="I13" s="29">
        <v>135</v>
      </c>
      <c r="J13" s="21">
        <f t="shared" si="0"/>
        <v>971</v>
      </c>
      <c r="K13" s="22">
        <f t="shared" si="1"/>
        <v>161.83333333333334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">
      <c r="A14" s="8"/>
      <c r="B14" s="48">
        <f>B13+1</f>
        <v>9</v>
      </c>
      <c r="C14" s="16" t="s">
        <v>6</v>
      </c>
      <c r="D14" s="26">
        <v>162</v>
      </c>
      <c r="E14" s="27">
        <v>157</v>
      </c>
      <c r="F14" s="28">
        <v>181</v>
      </c>
      <c r="G14" s="28">
        <v>146</v>
      </c>
      <c r="H14" s="28">
        <v>134</v>
      </c>
      <c r="I14" s="29">
        <v>188</v>
      </c>
      <c r="J14" s="21">
        <f t="shared" si="0"/>
        <v>968</v>
      </c>
      <c r="K14" s="22">
        <f t="shared" si="1"/>
        <v>161.33333333333334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8">
      <c r="A15" s="8"/>
      <c r="B15" s="48">
        <f aca="true" t="shared" si="4" ref="B15:B26">B14+1</f>
        <v>10</v>
      </c>
      <c r="C15" s="16" t="s">
        <v>11</v>
      </c>
      <c r="D15" s="26">
        <v>174</v>
      </c>
      <c r="E15" s="27">
        <v>142</v>
      </c>
      <c r="F15" s="28">
        <v>107</v>
      </c>
      <c r="G15" s="28">
        <v>168</v>
      </c>
      <c r="H15" s="28">
        <v>173</v>
      </c>
      <c r="I15" s="29">
        <v>198</v>
      </c>
      <c r="J15" s="21">
        <f t="shared" si="2"/>
        <v>962</v>
      </c>
      <c r="K15" s="22">
        <f t="shared" si="3"/>
        <v>160.33333333333334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>
      <c r="A16" s="8"/>
      <c r="B16" s="48">
        <f t="shared" si="4"/>
        <v>11</v>
      </c>
      <c r="C16" s="16" t="s">
        <v>12</v>
      </c>
      <c r="D16" s="26">
        <v>160</v>
      </c>
      <c r="E16" s="27">
        <v>122</v>
      </c>
      <c r="F16" s="28">
        <v>188</v>
      </c>
      <c r="G16" s="28">
        <v>147</v>
      </c>
      <c r="H16" s="28">
        <v>157</v>
      </c>
      <c r="I16" s="29">
        <v>172</v>
      </c>
      <c r="J16" s="21">
        <f t="shared" si="2"/>
        <v>946</v>
      </c>
      <c r="K16" s="22">
        <f t="shared" si="3"/>
        <v>157.66666666666666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>
      <c r="A17" s="8"/>
      <c r="B17" s="48">
        <f t="shared" si="4"/>
        <v>12</v>
      </c>
      <c r="C17" s="24" t="s">
        <v>8</v>
      </c>
      <c r="D17" s="26">
        <v>181</v>
      </c>
      <c r="E17" s="27">
        <v>177</v>
      </c>
      <c r="F17" s="28">
        <v>132</v>
      </c>
      <c r="G17" s="28">
        <v>147</v>
      </c>
      <c r="H17" s="28">
        <v>172</v>
      </c>
      <c r="I17" s="29">
        <v>132</v>
      </c>
      <c r="J17" s="21">
        <f t="shared" si="2"/>
        <v>941</v>
      </c>
      <c r="K17" s="22">
        <f t="shared" si="3"/>
        <v>156.83333333333334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>
      <c r="A18" s="8"/>
      <c r="B18" s="48">
        <f t="shared" si="4"/>
        <v>13</v>
      </c>
      <c r="C18" s="16" t="s">
        <v>26</v>
      </c>
      <c r="D18" s="26">
        <v>132</v>
      </c>
      <c r="E18" s="27">
        <v>160</v>
      </c>
      <c r="F18" s="28">
        <v>214</v>
      </c>
      <c r="G18" s="28">
        <v>124</v>
      </c>
      <c r="H18" s="28">
        <v>147</v>
      </c>
      <c r="I18" s="29">
        <v>151</v>
      </c>
      <c r="J18" s="21">
        <f t="shared" si="0"/>
        <v>928</v>
      </c>
      <c r="K18" s="22">
        <f t="shared" si="1"/>
        <v>154.66666666666666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>
      <c r="A19" s="8"/>
      <c r="B19" s="48">
        <v>4</v>
      </c>
      <c r="C19" s="35" t="s">
        <v>22</v>
      </c>
      <c r="D19" s="43">
        <v>138</v>
      </c>
      <c r="E19" s="44">
        <v>142</v>
      </c>
      <c r="F19" s="45">
        <v>165</v>
      </c>
      <c r="G19" s="45">
        <v>142</v>
      </c>
      <c r="H19" s="45">
        <v>183</v>
      </c>
      <c r="I19" s="46">
        <v>157</v>
      </c>
      <c r="J19" s="40">
        <f t="shared" si="2"/>
        <v>927</v>
      </c>
      <c r="K19" s="41">
        <f t="shared" si="3"/>
        <v>154.5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>
      <c r="A20" s="8"/>
      <c r="B20" s="48">
        <v>14</v>
      </c>
      <c r="C20" s="16" t="s">
        <v>10</v>
      </c>
      <c r="D20" s="26">
        <v>119</v>
      </c>
      <c r="E20" s="27">
        <v>143</v>
      </c>
      <c r="F20" s="28">
        <v>160</v>
      </c>
      <c r="G20" s="28">
        <v>140</v>
      </c>
      <c r="H20" s="28">
        <v>184</v>
      </c>
      <c r="I20" s="29">
        <v>178</v>
      </c>
      <c r="J20" s="21">
        <f t="shared" si="2"/>
        <v>924</v>
      </c>
      <c r="K20" s="22">
        <f t="shared" si="3"/>
        <v>154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8">
      <c r="A21" s="8"/>
      <c r="B21" s="48">
        <f t="shared" si="4"/>
        <v>15</v>
      </c>
      <c r="C21" s="16" t="s">
        <v>16</v>
      </c>
      <c r="D21" s="26">
        <v>159</v>
      </c>
      <c r="E21" s="27">
        <v>134</v>
      </c>
      <c r="F21" s="28">
        <v>131</v>
      </c>
      <c r="G21" s="28">
        <v>159</v>
      </c>
      <c r="H21" s="28">
        <v>164</v>
      </c>
      <c r="I21" s="29">
        <v>167</v>
      </c>
      <c r="J21" s="21">
        <f>SUM(D21:I21)</f>
        <v>914</v>
      </c>
      <c r="K21" s="22">
        <f>AVERAGE(D21:I21)</f>
        <v>152.33333333333334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>
      <c r="A22" s="8"/>
      <c r="B22" s="48">
        <v>5</v>
      </c>
      <c r="C22" s="42" t="s">
        <v>18</v>
      </c>
      <c r="D22" s="43">
        <v>154</v>
      </c>
      <c r="E22" s="44">
        <v>146</v>
      </c>
      <c r="F22" s="45">
        <v>164</v>
      </c>
      <c r="G22" s="45">
        <v>150</v>
      </c>
      <c r="H22" s="45">
        <v>152</v>
      </c>
      <c r="I22" s="46">
        <v>144</v>
      </c>
      <c r="J22" s="40">
        <f t="shared" si="2"/>
        <v>910</v>
      </c>
      <c r="K22" s="41">
        <f t="shared" si="3"/>
        <v>151.66666666666666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>
      <c r="A23" s="8"/>
      <c r="B23" s="48">
        <v>16</v>
      </c>
      <c r="C23" s="16" t="s">
        <v>24</v>
      </c>
      <c r="D23" s="26">
        <v>174</v>
      </c>
      <c r="E23" s="27">
        <v>148</v>
      </c>
      <c r="F23" s="28">
        <v>134</v>
      </c>
      <c r="G23" s="28">
        <v>160</v>
      </c>
      <c r="H23" s="28">
        <v>122</v>
      </c>
      <c r="I23" s="29">
        <v>164</v>
      </c>
      <c r="J23" s="21">
        <f t="shared" si="2"/>
        <v>902</v>
      </c>
      <c r="K23" s="22">
        <f t="shared" si="3"/>
        <v>150.33333333333334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">
      <c r="A24" s="8"/>
      <c r="B24" s="48">
        <f t="shared" si="4"/>
        <v>17</v>
      </c>
      <c r="C24" s="25" t="s">
        <v>20</v>
      </c>
      <c r="D24" s="26">
        <v>191</v>
      </c>
      <c r="E24" s="27">
        <v>150</v>
      </c>
      <c r="F24" s="28">
        <v>174</v>
      </c>
      <c r="G24" s="88">
        <v>214</v>
      </c>
      <c r="H24" s="28">
        <v>137</v>
      </c>
      <c r="I24" s="29">
        <v>0</v>
      </c>
      <c r="J24" s="21">
        <f t="shared" si="2"/>
        <v>866</v>
      </c>
      <c r="K24" s="22">
        <f t="shared" si="3"/>
        <v>144.33333333333334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">
      <c r="A25" s="8"/>
      <c r="B25" s="48">
        <v>6</v>
      </c>
      <c r="C25" s="35" t="s">
        <v>23</v>
      </c>
      <c r="D25" s="43">
        <v>163</v>
      </c>
      <c r="E25" s="44">
        <v>141</v>
      </c>
      <c r="F25" s="45">
        <v>122</v>
      </c>
      <c r="G25" s="45">
        <v>142</v>
      </c>
      <c r="H25" s="45">
        <v>139</v>
      </c>
      <c r="I25" s="46">
        <v>159</v>
      </c>
      <c r="J25" s="40">
        <f t="shared" si="2"/>
        <v>866</v>
      </c>
      <c r="K25" s="41">
        <f t="shared" si="3"/>
        <v>144.33333333333334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">
      <c r="A26" s="8"/>
      <c r="B26" s="48">
        <v>18</v>
      </c>
      <c r="C26" s="16" t="s">
        <v>27</v>
      </c>
      <c r="D26" s="26">
        <v>146</v>
      </c>
      <c r="E26" s="27">
        <v>136</v>
      </c>
      <c r="F26" s="28">
        <v>127</v>
      </c>
      <c r="G26" s="28">
        <v>142</v>
      </c>
      <c r="H26" s="28">
        <v>146</v>
      </c>
      <c r="I26" s="29">
        <v>165</v>
      </c>
      <c r="J26" s="21">
        <f t="shared" si="2"/>
        <v>862</v>
      </c>
      <c r="K26" s="22">
        <f t="shared" si="3"/>
        <v>143.66666666666666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</sheetData>
  <conditionalFormatting sqref="K2:K13 K27:K65536">
    <cfRule type="cellIs" priority="1" dxfId="1" operator="between" stopIfTrue="1">
      <formula>200</formula>
      <formula>300</formula>
    </cfRule>
  </conditionalFormatting>
  <conditionalFormatting sqref="K1 D1:I13 D15:I65536">
    <cfRule type="cellIs" priority="2" dxfId="2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B2" sqref="B2"/>
    </sheetView>
  </sheetViews>
  <sheetFormatPr defaultColWidth="9.140625" defaultRowHeight="12.75"/>
  <cols>
    <col min="1" max="1" width="2.00390625" style="15" customWidth="1"/>
    <col min="2" max="2" width="5.28125" style="49" customWidth="1"/>
    <col min="3" max="3" width="24.28125" style="31" customWidth="1"/>
    <col min="4" max="4" width="6.57421875" style="32" bestFit="1" customWidth="1"/>
    <col min="5" max="5" width="8.421875" style="32" bestFit="1" customWidth="1"/>
    <col min="6" max="6" width="6.57421875" style="32" bestFit="1" customWidth="1"/>
    <col min="7" max="9" width="8.421875" style="32" bestFit="1" customWidth="1"/>
    <col min="10" max="10" width="9.57421875" style="33" bestFit="1" customWidth="1"/>
    <col min="11" max="11" width="12.7109375" style="34" bestFit="1" customWidth="1"/>
    <col min="12" max="16384" width="9.140625" style="15" customWidth="1"/>
  </cols>
  <sheetData>
    <row r="1" spans="1:17" s="7" customFormat="1" ht="57" customHeight="1" thickBot="1">
      <c r="A1" s="1"/>
      <c r="B1" s="47"/>
      <c r="C1" s="2" t="s">
        <v>13</v>
      </c>
      <c r="D1" s="3"/>
      <c r="E1" s="3"/>
      <c r="F1" s="4"/>
      <c r="G1" s="4"/>
      <c r="H1" s="5"/>
      <c r="I1" s="5"/>
      <c r="J1" s="6"/>
      <c r="K1" s="5" t="s">
        <v>0</v>
      </c>
      <c r="L1" s="1"/>
      <c r="M1" s="1"/>
      <c r="N1" s="1"/>
      <c r="O1" s="1"/>
      <c r="P1" s="1"/>
      <c r="Q1" s="1"/>
    </row>
    <row r="2" spans="1:11" ht="18">
      <c r="A2" s="8"/>
      <c r="B2" s="48"/>
      <c r="C2" s="9" t="s">
        <v>1</v>
      </c>
      <c r="D2" s="10">
        <v>1</v>
      </c>
      <c r="E2" s="10">
        <v>2</v>
      </c>
      <c r="F2" s="11">
        <v>3</v>
      </c>
      <c r="G2" s="11">
        <v>4</v>
      </c>
      <c r="H2" s="11">
        <v>5</v>
      </c>
      <c r="I2" s="12">
        <v>6</v>
      </c>
      <c r="J2" s="13" t="s">
        <v>2</v>
      </c>
      <c r="K2" s="14" t="s">
        <v>3</v>
      </c>
    </row>
    <row r="3" spans="2:11" ht="18">
      <c r="B3" s="48">
        <v>1</v>
      </c>
      <c r="C3" s="24" t="s">
        <v>34</v>
      </c>
      <c r="D3" s="17">
        <v>150</v>
      </c>
      <c r="E3" s="18">
        <v>158</v>
      </c>
      <c r="F3" s="19">
        <v>159</v>
      </c>
      <c r="G3" s="19">
        <v>191</v>
      </c>
      <c r="H3" s="19">
        <v>171</v>
      </c>
      <c r="I3" s="20">
        <v>188</v>
      </c>
      <c r="J3" s="50">
        <f aca="true" t="shared" si="0" ref="J3:J14">SUM(D3:I3)</f>
        <v>1017</v>
      </c>
      <c r="K3" s="51">
        <f aca="true" t="shared" si="1" ref="K3:K14">AVERAGE(D3:I3)</f>
        <v>169.5</v>
      </c>
    </row>
    <row r="4" spans="2:11" ht="18">
      <c r="B4" s="48">
        <f aca="true" t="shared" si="2" ref="B4:B14">B3+1</f>
        <v>2</v>
      </c>
      <c r="C4" s="24" t="s">
        <v>58</v>
      </c>
      <c r="D4" s="17">
        <v>198</v>
      </c>
      <c r="E4" s="18">
        <v>162</v>
      </c>
      <c r="F4" s="19">
        <v>150</v>
      </c>
      <c r="G4" s="19">
        <v>179</v>
      </c>
      <c r="H4" s="19">
        <v>151</v>
      </c>
      <c r="I4" s="20">
        <v>156</v>
      </c>
      <c r="J4" s="50">
        <f t="shared" si="0"/>
        <v>996</v>
      </c>
      <c r="K4" s="51">
        <f t="shared" si="1"/>
        <v>166</v>
      </c>
    </row>
    <row r="5" spans="2:11" ht="18">
      <c r="B5" s="48">
        <f t="shared" si="2"/>
        <v>3</v>
      </c>
      <c r="C5" s="16" t="s">
        <v>37</v>
      </c>
      <c r="D5" s="17">
        <v>190</v>
      </c>
      <c r="E5" s="18">
        <v>166</v>
      </c>
      <c r="F5" s="19">
        <v>150</v>
      </c>
      <c r="G5" s="19">
        <v>136</v>
      </c>
      <c r="H5" s="19">
        <v>187</v>
      </c>
      <c r="I5" s="20">
        <v>141</v>
      </c>
      <c r="J5" s="50">
        <f t="shared" si="0"/>
        <v>970</v>
      </c>
      <c r="K5" s="51">
        <f t="shared" si="1"/>
        <v>161.66666666666666</v>
      </c>
    </row>
    <row r="6" spans="2:11" ht="18">
      <c r="B6" s="48">
        <f t="shared" si="2"/>
        <v>4</v>
      </c>
      <c r="C6" s="16" t="s">
        <v>33</v>
      </c>
      <c r="D6" s="17">
        <v>178</v>
      </c>
      <c r="E6" s="18">
        <v>169</v>
      </c>
      <c r="F6" s="19">
        <v>147</v>
      </c>
      <c r="G6" s="19">
        <v>170</v>
      </c>
      <c r="H6" s="19">
        <v>135</v>
      </c>
      <c r="I6" s="20">
        <v>164</v>
      </c>
      <c r="J6" s="50">
        <f t="shared" si="0"/>
        <v>963</v>
      </c>
      <c r="K6" s="51">
        <f t="shared" si="1"/>
        <v>160.5</v>
      </c>
    </row>
    <row r="7" spans="2:13" ht="18">
      <c r="B7" s="48">
        <f>B6+1</f>
        <v>5</v>
      </c>
      <c r="C7" s="24" t="s">
        <v>35</v>
      </c>
      <c r="D7" s="17">
        <v>169</v>
      </c>
      <c r="E7" s="18">
        <v>155</v>
      </c>
      <c r="F7" s="19">
        <v>168</v>
      </c>
      <c r="G7" s="19">
        <v>167</v>
      </c>
      <c r="H7" s="19">
        <v>140</v>
      </c>
      <c r="I7" s="20">
        <v>131</v>
      </c>
      <c r="J7" s="50">
        <f t="shared" si="0"/>
        <v>930</v>
      </c>
      <c r="K7" s="51">
        <f t="shared" si="1"/>
        <v>155</v>
      </c>
      <c r="L7" s="8"/>
      <c r="M7" s="8"/>
    </row>
    <row r="8" spans="2:13" ht="18">
      <c r="B8" s="48">
        <f t="shared" si="2"/>
        <v>6</v>
      </c>
      <c r="C8" s="24" t="s">
        <v>36</v>
      </c>
      <c r="D8" s="17">
        <v>136</v>
      </c>
      <c r="E8" s="18">
        <v>145</v>
      </c>
      <c r="F8" s="19">
        <v>142</v>
      </c>
      <c r="G8" s="19">
        <v>177</v>
      </c>
      <c r="H8" s="19">
        <v>157</v>
      </c>
      <c r="I8" s="20">
        <v>157</v>
      </c>
      <c r="J8" s="50">
        <f t="shared" si="0"/>
        <v>914</v>
      </c>
      <c r="K8" s="51">
        <f t="shared" si="1"/>
        <v>152.33333333333334</v>
      </c>
      <c r="L8" s="8"/>
      <c r="M8" s="8"/>
    </row>
    <row r="9" spans="2:13" ht="18">
      <c r="B9" s="48">
        <f t="shared" si="2"/>
        <v>7</v>
      </c>
      <c r="C9" s="24" t="s">
        <v>32</v>
      </c>
      <c r="D9" s="17">
        <v>151</v>
      </c>
      <c r="E9" s="18">
        <v>131</v>
      </c>
      <c r="F9" s="19">
        <v>184</v>
      </c>
      <c r="G9" s="19">
        <v>130</v>
      </c>
      <c r="H9" s="19">
        <v>147</v>
      </c>
      <c r="I9" s="20">
        <v>151</v>
      </c>
      <c r="J9" s="50">
        <f t="shared" si="0"/>
        <v>894</v>
      </c>
      <c r="K9" s="51">
        <f t="shared" si="1"/>
        <v>149</v>
      </c>
      <c r="L9" s="8"/>
      <c r="M9" s="8"/>
    </row>
    <row r="10" spans="2:11" ht="18">
      <c r="B10" s="48">
        <f t="shared" si="2"/>
        <v>8</v>
      </c>
      <c r="C10" s="16" t="s">
        <v>29</v>
      </c>
      <c r="D10" s="17">
        <v>132</v>
      </c>
      <c r="E10" s="18">
        <v>111</v>
      </c>
      <c r="F10" s="19">
        <v>173</v>
      </c>
      <c r="G10" s="19">
        <v>165</v>
      </c>
      <c r="H10" s="19">
        <v>144</v>
      </c>
      <c r="I10" s="20">
        <v>154</v>
      </c>
      <c r="J10" s="50">
        <f t="shared" si="0"/>
        <v>879</v>
      </c>
      <c r="K10" s="51">
        <f t="shared" si="1"/>
        <v>146.5</v>
      </c>
    </row>
    <row r="11" spans="2:11" ht="18">
      <c r="B11" s="48">
        <f t="shared" si="2"/>
        <v>9</v>
      </c>
      <c r="C11" s="16" t="s">
        <v>56</v>
      </c>
      <c r="D11" s="17">
        <v>114</v>
      </c>
      <c r="E11" s="18">
        <v>154</v>
      </c>
      <c r="F11" s="19">
        <v>145</v>
      </c>
      <c r="G11" s="19">
        <v>166</v>
      </c>
      <c r="H11" s="19">
        <v>146</v>
      </c>
      <c r="I11" s="20">
        <v>139</v>
      </c>
      <c r="J11" s="50">
        <f t="shared" si="0"/>
        <v>864</v>
      </c>
      <c r="K11" s="51">
        <f t="shared" si="1"/>
        <v>144</v>
      </c>
    </row>
    <row r="12" spans="2:11" ht="18">
      <c r="B12" s="48">
        <f t="shared" si="2"/>
        <v>10</v>
      </c>
      <c r="C12" s="16" t="s">
        <v>57</v>
      </c>
      <c r="D12" s="17">
        <v>129</v>
      </c>
      <c r="E12" s="18">
        <v>134</v>
      </c>
      <c r="F12" s="18">
        <v>151</v>
      </c>
      <c r="G12" s="18">
        <v>128</v>
      </c>
      <c r="H12" s="18">
        <v>149</v>
      </c>
      <c r="I12" s="23">
        <v>144</v>
      </c>
      <c r="J12" s="50">
        <f t="shared" si="0"/>
        <v>835</v>
      </c>
      <c r="K12" s="51">
        <f t="shared" si="1"/>
        <v>139.16666666666666</v>
      </c>
    </row>
    <row r="13" spans="1:27" ht="18">
      <c r="A13" s="8"/>
      <c r="B13" s="48">
        <f t="shared" si="2"/>
        <v>11</v>
      </c>
      <c r="C13" s="24" t="s">
        <v>30</v>
      </c>
      <c r="D13" s="26">
        <v>157</v>
      </c>
      <c r="E13" s="27">
        <v>109</v>
      </c>
      <c r="F13" s="27">
        <v>130</v>
      </c>
      <c r="G13" s="27">
        <v>130</v>
      </c>
      <c r="H13" s="27">
        <v>156</v>
      </c>
      <c r="I13" s="30">
        <v>134</v>
      </c>
      <c r="J13" s="50">
        <f t="shared" si="0"/>
        <v>816</v>
      </c>
      <c r="K13" s="51">
        <f t="shared" si="1"/>
        <v>136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">
      <c r="A14" s="8"/>
      <c r="B14" s="48">
        <f t="shared" si="2"/>
        <v>12</v>
      </c>
      <c r="C14" s="25" t="s">
        <v>31</v>
      </c>
      <c r="D14" s="26">
        <v>105</v>
      </c>
      <c r="E14" s="27">
        <v>137</v>
      </c>
      <c r="F14" s="28">
        <v>94</v>
      </c>
      <c r="G14" s="28">
        <v>124</v>
      </c>
      <c r="H14" s="28">
        <v>119</v>
      </c>
      <c r="I14" s="29">
        <v>124</v>
      </c>
      <c r="J14" s="50">
        <f t="shared" si="0"/>
        <v>703</v>
      </c>
      <c r="K14" s="51">
        <f t="shared" si="1"/>
        <v>117.16666666666667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</sheetData>
  <conditionalFormatting sqref="K2:K13 K15:K65536">
    <cfRule type="cellIs" priority="1" dxfId="1" operator="between" stopIfTrue="1">
      <formula>200</formula>
      <formula>300</formula>
    </cfRule>
  </conditionalFormatting>
  <conditionalFormatting sqref="K1 D1:I13 D15:I65536">
    <cfRule type="cellIs" priority="2" dxfId="2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2015-11-29T08:06:12Z</dcterms:created>
  <dcterms:modified xsi:type="dcterms:W3CDTF">2015-11-29T18:15:00Z</dcterms:modified>
  <cp:category/>
  <cp:version/>
  <cp:contentType/>
  <cp:contentStatus/>
</cp:coreProperties>
</file>